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37" l="1"/>
  <c r="A23" i="37"/>
  <c r="A8" i="50"/>
  <c r="A36" i="52"/>
  <c r="A32" i="52"/>
  <c r="A52" i="53"/>
  <c r="A48" i="53"/>
  <c r="A12" i="5"/>
  <c r="A16" i="5"/>
  <c r="A38" i="51"/>
  <c r="A22" i="28"/>
  <c r="A18" i="28"/>
  <c r="A14" i="28"/>
  <c r="A25" i="29"/>
  <c r="A21" i="29"/>
  <c r="A17" i="29"/>
  <c r="A33" i="30"/>
  <c r="A29" i="30"/>
  <c r="A25" i="30"/>
  <c r="A27" i="23"/>
  <c r="A12" i="22"/>
  <c r="A23" i="21"/>
  <c r="A19" i="21"/>
  <c r="A15" i="21"/>
  <c r="A11" i="21"/>
  <c r="A23" i="20"/>
  <c r="A19" i="20"/>
  <c r="A15" i="20"/>
  <c r="A11" i="20"/>
  <c r="A16" i="54"/>
  <c r="A12" i="54"/>
  <c r="A22" i="35"/>
  <c r="A51" i="36"/>
  <c r="A47" i="36"/>
  <c r="A43" i="36"/>
  <c r="A39" i="36"/>
  <c r="A19" i="37"/>
  <c r="A15" i="37"/>
  <c r="A13" i="38"/>
  <c r="A9" i="39"/>
  <c r="A28" i="40"/>
  <c r="A24" i="40"/>
  <c r="A20" i="40"/>
  <c r="A25" i="41"/>
  <c r="A21" i="41"/>
  <c r="A18" i="42"/>
  <c r="A24" i="49"/>
  <c r="A12" i="50"/>
  <c r="A28" i="52"/>
  <c r="A44" i="53"/>
  <c r="A20" i="5"/>
  <c r="A29" i="4"/>
  <c r="A7" i="2"/>
  <c r="B31" i="1"/>
  <c r="A4" i="28" s="1"/>
  <c r="B30" i="1"/>
  <c r="A4" i="29" s="1"/>
  <c r="B29" i="1"/>
  <c r="A4" i="30" s="1"/>
  <c r="B28" i="1"/>
  <c r="A4" i="23" s="1"/>
  <c r="B27" i="1"/>
  <c r="A4" i="22" s="1"/>
  <c r="B26" i="1"/>
  <c r="A4" i="21" s="1"/>
  <c r="B25" i="1"/>
  <c r="A4" i="20" s="1"/>
  <c r="B24" i="1"/>
  <c r="A4" i="54" s="1"/>
  <c r="B23" i="1"/>
  <c r="A4" i="35" s="1"/>
  <c r="B22" i="1"/>
  <c r="A4" i="36" s="1"/>
  <c r="B21" i="1"/>
  <c r="A4" i="37" s="1"/>
  <c r="B20" i="1"/>
  <c r="A4" i="38" s="1"/>
  <c r="B19" i="1"/>
  <c r="A4" i="39" s="1"/>
  <c r="B18" i="1"/>
  <c r="A4" i="40" s="1"/>
  <c r="B17" i="1"/>
  <c r="A4" i="41" s="1"/>
  <c r="B16" i="1"/>
  <c r="A4" i="42" s="1"/>
  <c r="B15" i="1"/>
  <c r="A4" i="49" s="1"/>
  <c r="B14" i="1"/>
  <c r="A4" i="50" s="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A4" i="2" s="1"/>
  <c r="M8" i="1" s="1" a="1"/>
  <c r="M8" i="1" s="1"/>
  <c r="J23" i="1"/>
  <c r="J19" i="1"/>
  <c r="J27" i="1"/>
  <c r="J30" i="1"/>
  <c r="J20" i="1"/>
  <c r="J22" i="1"/>
  <c r="J14" i="1"/>
  <c r="J13" i="1"/>
  <c r="J11" i="1"/>
  <c r="J25" i="1"/>
  <c r="J18" i="1"/>
  <c r="J24" i="1"/>
  <c r="J28" i="1"/>
  <c r="J17" i="1"/>
  <c r="J16" i="1"/>
  <c r="J15" i="1"/>
  <c r="J10" i="1"/>
  <c r="J8" i="1"/>
  <c r="J31" i="1"/>
  <c r="J29" i="1"/>
  <c r="J21" i="1"/>
  <c r="J12" i="1"/>
  <c r="J26" i="1"/>
  <c r="J9" i="1"/>
  <c r="M3" i="1" l="1"/>
  <c r="M14" i="1" a="1"/>
  <c r="M14" i="1" s="1"/>
  <c r="M31" i="1" a="1"/>
  <c r="M31" i="1" s="1"/>
  <c r="M19" i="1" a="1"/>
  <c r="M19" i="1" s="1"/>
  <c r="M16" i="1" a="1"/>
  <c r="M16" i="1" s="1"/>
  <c r="M23" i="1" a="1"/>
  <c r="M23" i="1" s="1"/>
  <c r="M25" i="1" a="1"/>
  <c r="M25" i="1" s="1"/>
  <c r="M24" i="1" a="1"/>
  <c r="M24" i="1" s="1"/>
  <c r="M30" i="1" a="1"/>
  <c r="M30" i="1" s="1"/>
  <c r="M22" i="1" a="1"/>
  <c r="M22" i="1" s="1"/>
  <c r="M17" i="1" a="1"/>
  <c r="M17" i="1" s="1"/>
  <c r="R20" i="1" a="1"/>
  <c r="R20" i="1" s="1"/>
  <c r="P28" i="1" a="1"/>
  <c r="P28" i="1" s="1"/>
  <c r="N20" i="1" a="1"/>
  <c r="N20" i="1" s="1"/>
  <c r="N26" i="1" a="1"/>
  <c r="N26" i="1" s="1"/>
  <c r="N27" i="1" a="1"/>
  <c r="N27" i="1" s="1"/>
  <c r="S28" i="1" a="1"/>
  <c r="S28" i="1" s="1"/>
  <c r="S15" i="1" a="1"/>
  <c r="S15" i="1" s="1"/>
  <c r="M20" i="1" a="1"/>
  <c r="M20" i="1" s="1"/>
  <c r="R28" i="1" a="1"/>
  <c r="R28" i="1" s="1"/>
  <c r="P20" i="1" a="1"/>
  <c r="P20" i="1" s="1"/>
  <c r="N31" i="1" a="1"/>
  <c r="N31" i="1" s="1"/>
  <c r="M28" i="1" a="1"/>
  <c r="M28" i="1" s="1"/>
  <c r="N28" i="1" a="1"/>
  <c r="N28" i="1" s="1"/>
  <c r="M27" i="1" a="1"/>
  <c r="M27"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S22" i="1" a="1"/>
  <c r="S22" i="1" s="1"/>
  <c r="Q30" i="1" a="1"/>
  <c r="Q30" i="1" s="1"/>
  <c r="R30" i="1" a="1"/>
  <c r="R30" i="1" s="1"/>
  <c r="Q31" i="1" a="1"/>
  <c r="Q31" i="1" s="1"/>
  <c r="S23" i="1" a="1"/>
  <c r="S23" i="1" s="1"/>
  <c r="Q19" i="1" a="1"/>
  <c r="Q19" i="1" s="1"/>
  <c r="S27" i="1" a="1"/>
  <c r="S27" i="1" s="1"/>
  <c r="M13" i="1" a="1"/>
  <c r="M13" i="1" s="1"/>
  <c r="M12" i="1" a="1"/>
  <c r="M12" i="1" s="1"/>
  <c r="S12" i="1" a="1"/>
  <c r="S12" i="1" s="1"/>
  <c r="R29" i="1" a="1"/>
  <c r="R29" i="1" s="1"/>
  <c r="O31" i="1" a="1"/>
  <c r="O31" i="1" s="1"/>
  <c r="P31" i="1" a="1"/>
  <c r="P31" i="1" s="1"/>
  <c r="M29" i="1" a="1"/>
  <c r="M29" i="1" s="1"/>
  <c r="S30" i="1" a="1"/>
  <c r="S30" i="1" s="1"/>
  <c r="O14" i="1" a="1"/>
  <c r="O14" i="1" s="1"/>
  <c r="O30" i="1" a="1"/>
  <c r="O30" i="1" s="1"/>
  <c r="P29" i="1" a="1"/>
  <c r="P29" i="1" s="1"/>
  <c r="Q29" i="1" a="1"/>
  <c r="Q29" i="1" s="1"/>
  <c r="Q18" i="1" a="1"/>
  <c r="Q18" i="1" s="1"/>
  <c r="O29" i="1" a="1"/>
  <c r="O29" i="1" s="1"/>
  <c r="Q27" i="1" a="1"/>
  <c r="Q27" i="1" s="1"/>
  <c r="O21" i="1" a="1"/>
  <c r="O21" i="1" s="1"/>
  <c r="P27" i="1" a="1"/>
  <c r="P27" i="1" s="1"/>
  <c r="O22" i="1" a="1"/>
  <c r="O22" i="1" s="1"/>
  <c r="S16" i="1" a="1"/>
  <c r="S16" i="1" s="1"/>
  <c r="N12" i="1" a="1"/>
  <c r="N12" i="1" s="1"/>
  <c r="O23" i="1" a="1"/>
  <c r="O23" i="1" s="1"/>
  <c r="R13" i="1" a="1"/>
  <c r="R13" i="1" s="1"/>
  <c r="S14" i="1" a="1"/>
  <c r="S14" i="1" s="1"/>
  <c r="P13" i="1" a="1"/>
  <c r="P13" i="1" s="1"/>
  <c r="R14" i="1" a="1"/>
  <c r="R14"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N14" i="1" a="1"/>
  <c r="N14"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Q14" i="1" a="1"/>
  <c r="Q14"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R10" i="1" a="1"/>
  <c r="R10" i="1" s="1"/>
  <c r="O11" i="1" a="1"/>
  <c r="O11" i="1" s="1"/>
  <c r="R23" i="1" a="1"/>
  <c r="R23" i="1" s="1"/>
  <c r="P22" i="1" a="1"/>
  <c r="P22" i="1" s="1"/>
  <c r="O24" i="1" a="1"/>
  <c r="O24" i="1" s="1"/>
  <c r="R27" i="1" a="1"/>
  <c r="R27" i="1" s="1"/>
  <c r="R19" i="1" a="1"/>
  <c r="R19" i="1" s="1"/>
  <c r="P14" i="1" a="1"/>
  <c r="P14" i="1" s="1"/>
  <c r="N29" i="1" a="1"/>
  <c r="N29" i="1" s="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<sst xmlns="http://schemas.openxmlformats.org/spreadsheetml/2006/main" count="491" uniqueCount="273">
  <si>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</si>
  <si>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</si>
  <si>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</si>
  <si>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</si>
  <si>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</si>
  <si>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</si>
  <si>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</si>
  <si>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</si>
  <si>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</si>
  <si>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</si>
  <si>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</si>
  <si>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</si>
  <si>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</si>
  <si>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</si>
  <si>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</si>
  <si>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</si>
  <si>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</si>
  <si>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</si>
  <si>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</si>
  <si>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</si>
  <si>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</si>
  <si>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</si>
  <si>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</si>
  <si>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</si>
  <si>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</si>
  <si>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</si>
  <si>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</si>
  <si>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</si>
  <si>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</si>
  <si>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</si>
  <si>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</si>
  <si>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</si>
  <si>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A</t>
  </si>
  <si>
    <t>B</t>
  </si>
  <si>
    <t>July 1, 2010</t>
  </si>
  <si>
    <t>Calendar/Accident Year</t>
  </si>
  <si>
    <t>Given the following information:</t>
  </si>
  <si>
    <t>• Rate change history:</t>
  </si>
  <si>
    <t>• All policies are annual.</t>
  </si>
  <si>
    <t>Accident Year</t>
  </si>
  <si>
    <t>Exposures</t>
  </si>
  <si>
    <t>Total</t>
  </si>
  <si>
    <t>An insurance company is considering changing its exposure base for workers compensation from payroll to hours worked. Evaluate the merits of this change based on three different criteria of a good exposure base.</t>
  </si>
  <si>
    <t>Using the extension of exposures method, calculate the calendar year 2012 earned premium at current rate level.</t>
  </si>
  <si>
    <t>• All policies have six-month terms.</t>
  </si>
  <si>
    <t>• Policies are written uniformly during each six-month period and cannot be cancelled.</t>
  </si>
  <si>
    <t>• The rating algorithm is base rate x class factor + expense fee.</t>
  </si>
  <si>
    <t>• The proposed effective date of the next rate change is July 1 , 2013.</t>
  </si>
  <si>
    <t>• A rate review is performed every six months.</t>
  </si>
  <si>
    <t>Effective Date of Rates</t>
  </si>
  <si>
    <t>Base Rate Per Exposure</t>
  </si>
  <si>
    <t>Expense Fee</t>
  </si>
  <si>
    <t>Class Factor</t>
  </si>
  <si>
    <t>January 1, 2011</t>
  </si>
  <si>
    <t>July 1, 2011</t>
  </si>
  <si>
    <t>January 1, 2012</t>
  </si>
  <si>
    <t>July 1, 2012</t>
  </si>
  <si>
    <t>January 1, 2013</t>
  </si>
  <si>
    <t>Policy Effective Dates</t>
  </si>
  <si>
    <t>Class A</t>
  </si>
  <si>
    <t>Class B</t>
  </si>
  <si>
    <t>January 1, 2011 - June 30, 2011</t>
  </si>
  <si>
    <t>January 1, 2012 - June 30, 2012</t>
  </si>
  <si>
    <t>July 1, 2011 - December 31, 2011</t>
  </si>
  <si>
    <t>July 1, 2012 - December 31, 2012</t>
  </si>
  <si>
    <t>Written Exposures (000)</t>
  </si>
  <si>
    <t>When aggregating data for ratemaking purposes, two of the three general objectives are:</t>
  </si>
  <si>
    <t>• To accurately match losses and premiums for the policy.</t>
  </si>
  <si>
    <t>• To use the most recent data available.</t>
  </si>
  <si>
    <t>Briefly discuss how well the following methods of data aggregation achieve these two general objectives.</t>
  </si>
  <si>
    <t>Calendar Year</t>
  </si>
  <si>
    <t>Calendar/accident year</t>
  </si>
  <si>
    <t>Policy year</t>
  </si>
  <si>
    <t>Calendar year</t>
  </si>
  <si>
    <t>Calculate the indicated rate level change for State X using the loss ratio method. Use two-step trending to project premiums.</t>
  </si>
  <si>
    <t>The assumption that the premium is earned evenly should not hold for State X given that it is a new book of business. Briefly describe two alternatives to the traditional parallelogram method that would improve the accuracy of the estimated projected premiums.</t>
  </si>
  <si>
    <t>Fully discuss the impact to the rate level indication for State X by assuming the premium is earned evenly. Include the directional change to the rate level indication that would result if adjusting for the actual earning of the premium.</t>
  </si>
  <si>
    <t>• The insurance company entered the market in State X at the beginning of 2008.</t>
  </si>
  <si>
    <t>• Rates will be in effect for 12 months beginning on July 1, 2014.</t>
  </si>
  <si>
    <t>o +5% effective July 1, 2010.</t>
  </si>
  <si>
    <t>o + 7% effective April 1, 2012.</t>
  </si>
  <si>
    <t>• Premiums are expected to increase at an inflationary rate of 2% annually.</t>
  </si>
  <si>
    <t>• Annual loss cost trend= +4%.</t>
  </si>
  <si>
    <t>• ULAE provision = 12% of loss and ALAE.</t>
  </si>
  <si>
    <t>• Fixed expense ratio= 7%.</t>
  </si>
  <si>
    <t>• Variable expense ratio = 21 %.</t>
  </si>
  <si>
    <t>• Underwriting profit and contingencies provision = 8%.</t>
  </si>
  <si>
    <t>• To simplify calculations, assume premium is earned evenly throughout the year.</t>
  </si>
  <si>
    <t>• Assume no loss development after 48 months.</t>
  </si>
  <si>
    <t>State X Earned Premium</t>
  </si>
  <si>
    <t>State X Earned Exposures</t>
  </si>
  <si>
    <t>State X Written Premium</t>
  </si>
  <si>
    <t>State X Written Exposures</t>
  </si>
  <si>
    <t>12 Months</t>
  </si>
  <si>
    <t>24 Months</t>
  </si>
  <si>
    <t>36 Months</t>
  </si>
  <si>
    <t>48 Months</t>
  </si>
  <si>
    <t>State X Incurred Losses &amp; ALAE</t>
  </si>
  <si>
    <t>Countrywide Incurred Losses &amp; ALAE</t>
  </si>
  <si>
    <t>• All policies are annual, and rate level is reviewed annually.</t>
  </si>
  <si>
    <t>• Rate change takes effect on January 1 , 2013.</t>
  </si>
  <si>
    <t>• Unlimited annual loss frequency trend = -1 %.</t>
  </si>
  <si>
    <t>• Unlimited annual loss severity trend = +5%.</t>
  </si>
  <si>
    <t>• Annual average written premium trend per exposure = 0%.</t>
  </si>
  <si>
    <t>• Assume the exposures are inflation sensitive.</t>
  </si>
  <si>
    <t>• Annual exposure trend = + 1 %.</t>
  </si>
  <si>
    <t>Discuss the appropriateness of using a large loss adjustment in part a. above.</t>
  </si>
  <si>
    <t>Assume the rate associated with the first $1 million of coverage is analyzed using only the data above. Briefly discuss three modifications to loss and premium elements that would produce a more accurate rate analysis.</t>
  </si>
  <si>
    <t>For accident year 2012, determine the trended ultimate loss ratio to use in the January 1, 2013 rate level analysis incorporating a large loss adjustment for claims above $1 million.</t>
  </si>
  <si>
    <t>On-Level Earned Premium ($000)</t>
  </si>
  <si>
    <t>Reported Losses as of December 31, 2012 ($000)</t>
  </si>
  <si>
    <t>Reported Losses Excess of $1 Million as of December 31, 2012 ($000)</t>
  </si>
  <si>
    <t>Unlimited Loss Development Factor</t>
  </si>
  <si>
    <t>N/A</t>
  </si>
  <si>
    <t>Use the Berquist-Sherman case outstanding adjustment technique to calculate the projected ultimate loss and LAE pure premium of the rate level indication.</t>
  </si>
  <si>
    <t>• New rates will take effect on January 1, 2014.</t>
  </si>
  <si>
    <t>• Rates will be in effect for one year.</t>
  </si>
  <si>
    <t>• Selected frequency trend = 0%.</t>
  </si>
  <si>
    <t>• Selected severity trend = +5%.</t>
  </si>
  <si>
    <t>• Selected ULAE provision = 10% of loss and ALAE.</t>
  </si>
  <si>
    <t>• Two accident years with equal weights are used to calculate the pure premium.</t>
  </si>
  <si>
    <t>• Assume no further development after 36 months.</t>
  </si>
  <si>
    <t>Cumulative Paid Loss &amp; ALAE ($000)</t>
  </si>
  <si>
    <t>Open Claim Counts</t>
  </si>
  <si>
    <t>Earned Exposures (000)</t>
  </si>
  <si>
    <t>For each method, briefly describe how both fixed and variable expenses are treated.</t>
  </si>
  <si>
    <t>Briefly describe one shortcoming (or distortion) of each method.</t>
  </si>
  <si>
    <t>Exposure/Policy-Based Projection Method.</t>
  </si>
  <si>
    <t>Two methods of deriving expense provisions in ratemaking include the Premium-Based Projection Method and the</t>
  </si>
  <si>
    <t>Calculate the credibility-weighted indicated rate change.</t>
  </si>
  <si>
    <t>Earned Exposures</t>
  </si>
  <si>
    <t>Non-Catastrophe Number of Claims</t>
  </si>
  <si>
    <t>Non-Catastrophe Reported Losses &amp; ALAE ($000)</t>
  </si>
  <si>
    <t>Reported Loss &amp; ALAE Development Factor</t>
  </si>
  <si>
    <t>Loss Trend Factor</t>
  </si>
  <si>
    <t>• ULAE = 2% of loss and ALAE.</t>
  </si>
  <si>
    <t>• Regional non-catastrophe pure premium (including LAE) = $602.</t>
  </si>
  <si>
    <t>• Non-modeled catastrophe pure premium (including LAE) = $30.</t>
  </si>
  <si>
    <t>• Modeled catastrophe pure premium (including LAE) = $75.</t>
  </si>
  <si>
    <t>• Projected net reinsurance cost per exposure = $22.</t>
  </si>
  <si>
    <t>• Projected fixed expense per exposure = $35.</t>
  </si>
  <si>
    <t>• Profit and contingency provision = 5.0%.</t>
  </si>
  <si>
    <t>• Variable expense provision = 16.0%.</t>
  </si>
  <si>
    <t>• Projected on-level average premium = $945.</t>
  </si>
  <si>
    <t>• Claims required for full credibility for all three years combined = 1,082.</t>
  </si>
  <si>
    <t>• The insurer uses the square root rule to determine partial credibility.</t>
  </si>
  <si>
    <t>Territory</t>
  </si>
  <si>
    <t>Premium</t>
  </si>
  <si>
    <t>Current Relativity</t>
  </si>
  <si>
    <t>Indicated Relativity</t>
  </si>
  <si>
    <t>Management is requiring that both of the following objectives are achieved with the upcoming rate
change:</t>
  </si>
  <si>
    <t>• Target an overall rate level increase of 20%.</t>
  </si>
  <si>
    <t>• Revise territorial relativities to the indicated relativity, while capping any territory rate impact at
25% overall.</t>
  </si>
  <si>
    <t>Calculate the territorial relativities that will be implemented with the rate change.</t>
  </si>
  <si>
    <t>An insurance company develops territorial indications using a univariate pure premium analysis and has the following experience:</t>
  </si>
  <si>
    <t>Reported Loss &amp; ALAE ($000)</t>
  </si>
  <si>
    <t>Describe how distortion can occur using a univariate approach.</t>
  </si>
  <si>
    <t>Calculate the indicated pure premium relativities, while accounting for distortion that may be occurring due to amount of insurance differences by territory.</t>
  </si>
  <si>
    <t>Amount of Insurance Group</t>
  </si>
  <si>
    <t>Low</t>
  </si>
  <si>
    <t>Medium</t>
  </si>
  <si>
    <t>High</t>
  </si>
  <si>
    <t>Charged Factor</t>
  </si>
  <si>
    <t>Territory A</t>
  </si>
  <si>
    <t>Territory B</t>
  </si>
  <si>
    <t>Calculate the indicated increased limits factor, assuming a basic limit of $100,000.</t>
  </si>
  <si>
    <t>Select an increased limit factor and briefly explain the rationale for the selection.</t>
  </si>
  <si>
    <t>Explain the difference between the indicated increased limits factor calculated in part a. above and the generalized linear model results.</t>
  </si>
  <si>
    <t>Size of Loss</t>
  </si>
  <si>
    <t>Claims</t>
  </si>
  <si>
    <t>Losses</t>
  </si>
  <si>
    <t>Policies with a $100,000 Limit</t>
  </si>
  <si>
    <t>Policies with a $250,000 Limit</t>
  </si>
  <si>
    <t>Policies with a $500,000 Limit</t>
  </si>
  <si>
    <t>X &lt;= $100,000</t>
  </si>
  <si>
    <t>$100,000 &lt; X &lt;= $250,000</t>
  </si>
  <si>
    <t>$250,000 &lt; X &lt;= $500,000</t>
  </si>
  <si>
    <t>Limit</t>
  </si>
  <si>
    <t xml:space="preserve">For the $250,000 policy limit:		</t>
  </si>
  <si>
    <t>The company's senior management proposes that the actuary develop a rate level where the expense provisions reflect only the typical variable costs. Construct a thorough argument in support of this proposal.</t>
  </si>
  <si>
    <t>An insurance company has recently entered a new state and plans to invest heavily on marketing in an attempt to aggressively grow its homeowners book of business. Relative to the low initial premium in the state, these marketing expenses will be significant.</t>
  </si>
  <si>
    <t>Discuss the overall premium adequacy, territorial premium adequacy, and the premium equity among the insureds.</t>
  </si>
  <si>
    <t>The chief underwriter of a company offering homeowners insurance informs the chief actuary that an analysis has been performed on the replacement costs of all properties in the book of business. The book of business contains only two territories, A and B.</t>
  </si>
  <si>
    <t>The analysis indicates that for the past 10 years, all properties in territory A have been uniformly underinsured by 20% while all properties in territory B have been adequately insured. The current insurance contract at the insurance company does not include any guaranteed cost replacement endorsement or coinsurance clause. The chief actuary is aware that the rating structure has been fully reviewed in the past year.</t>
  </si>
  <si>
    <t>Construct an annual incremental accident year paid loss triangle as of December 31, 2012.</t>
  </si>
  <si>
    <t>Construct an annual cumulative report year paid loss triangle as of December 31, 2012.</t>
  </si>
  <si>
    <t>Assess whether annual or quarterly triangles are more appropriate for a small company selling a long-tailed line of business.</t>
  </si>
  <si>
    <t>Assess whether an accident year approach or a report year approach is more appropriate for reserving auto liability insurance.</t>
  </si>
  <si>
    <t>Claim ID</t>
  </si>
  <si>
    <t>Accident Date</t>
  </si>
  <si>
    <t>Report Date</t>
  </si>
  <si>
    <t>Incremental Payments in Calendar Year</t>
  </si>
  <si>
    <t>June 15, 2010</t>
  </si>
  <si>
    <t>December 15, 2010</t>
  </si>
  <si>
    <t>April 1, 2011</t>
  </si>
  <si>
    <t>November 15, 2011</t>
  </si>
  <si>
    <t>April 1, 2012</t>
  </si>
  <si>
    <t>January 15, 2011</t>
  </si>
  <si>
    <t>May 1, 2011</t>
  </si>
  <si>
    <t>May 1, 2012</t>
  </si>
  <si>
    <t>According to the Statement of Principles Regarding Property and Casualty Loss and Loss Adjustment Expense Reserves, discuss two actuarial considerations for designing a reserve study for Company C.</t>
  </si>
  <si>
    <t>Calculate three key diagnostics that an actuary would review to determine whether to combine historical data for Company A and Company B.</t>
  </si>
  <si>
    <t>Assume the mix of business is comparable (i.e. similar limits, classes, territories, etc.) for Company A and Company B. Argue whether or not it is appropriate to combine the historical data to estimate unpaid claims for accident years 2012 and prior as of December 31, 2012 for CompanyC.</t>
  </si>
  <si>
    <t>Assume that Company C's claims department will adopt Company A's claims practices. Argue whether or not it is appropriate to combine historical data to estimate unpaid claims for accident year 2013 as of December 31, 2013 for Company C.</t>
  </si>
  <si>
    <t>COMPANY A</t>
  </si>
  <si>
    <t>Paid Losses ($000)</t>
  </si>
  <si>
    <t>AY</t>
  </si>
  <si>
    <t>COMPANY B</t>
  </si>
  <si>
    <t>Reported Losses ($000)</t>
  </si>
  <si>
    <t>Reported Counts</t>
  </si>
  <si>
    <t>Closed Counts</t>
  </si>
  <si>
    <t>• Both Company A and Company B write primary auto liability policies.</t>
  </si>
  <si>
    <t>• On December 31, 2012, the two merge to form Company C.</t>
  </si>
  <si>
    <t>Reported Claim Counts (excluding closed with no payment)</t>
  </si>
  <si>
    <t>Reported Claims ($000)</t>
  </si>
  <si>
    <t>Assume no further development after 36 months.</t>
  </si>
  <si>
    <t>Using a frequency-severity technique, estimate the IBNR for all accident years.</t>
  </si>
  <si>
    <t>Earned Premium</t>
  </si>
  <si>
    <t>Expected Claim Ratio</t>
  </si>
  <si>
    <t>Reported Claims</t>
  </si>
  <si>
    <t>Reported CDF to Ultimate</t>
  </si>
  <si>
    <t>Estimate the unpaid claim amount as of December 31 , 2012 using the Benktander technique for accident years 2010 through 2012.</t>
  </si>
  <si>
    <t>Estimate the unpaid claim amount as of December 31, 2012 using the Benktander technique with 1,000 iterations for accident year 2012.</t>
  </si>
  <si>
    <t>Excess of loss reinsurance with an average attachment point of $100 million on product liability policies.</t>
  </si>
  <si>
    <t>Self-insured workers compensation for a large corporation in a state where the statute of limitations for filing a claim has been recently reduced.</t>
  </si>
  <si>
    <t>Property catastrophe coverage in a year with higher-than-expected catastrophe losses reported to the insurer but not yet paid.</t>
  </si>
  <si>
    <t>For each scenario described below, justify an appropriate reserving technique for estimating the unpaid claim liabilities at 12 months maturity.</t>
  </si>
  <si>
    <t>Within the last year, an insurer implemented a new claims processing system that resulted in faster payment of claims. However, the claims department failed to communicate this change to the actuarial department, and the actuary continues to use the paid loss development method to select the insurer's ultimate losses.</t>
  </si>
  <si>
    <t>Ultimate ALAE calculated using a paid ALAE to paid claims ratio method.</t>
  </si>
  <si>
    <t>Ultimate ULAE calculated using the Wendy Johnson method.</t>
  </si>
  <si>
    <t>Rates calculated for the upcoming policy year using the pure premium method.</t>
  </si>
  <si>
    <t>The reinsurance recoverable for the underlying business on an excess-of-loss reinsurance contract where the retention has been exceeded but the limit has not yet been exhausted.</t>
  </si>
  <si>
    <t>Using the Cape Cod technique, estimate the IBNR for accident year 2011.</t>
  </si>
  <si>
    <t>On-Level Adjustment</t>
  </si>
  <si>
    <t>Pure Premium Trend Factors</t>
  </si>
  <si>
    <t>Tort Reform Factors</t>
  </si>
  <si>
    <t>Using the Berquist-Sherman paid adjustment to the paid claim development technique, estimate the ultimate claims for accident year 2012 as of December 31, 2012. Use linear interpolation to calculate adjusted paid claims.</t>
  </si>
  <si>
    <t>Cumulative Closed Claim Counts</t>
  </si>
  <si>
    <t>Cumulative Paid Claims ($000)</t>
  </si>
  <si>
    <t>Ultimate Claim Counts</t>
  </si>
  <si>
    <t>Reported Losses Gross of Reinsurance ($000,000)</t>
  </si>
  <si>
    <t>Age</t>
  </si>
  <si>
    <t>Reported Losses Net of Reinsurance ($000,000)</t>
  </si>
  <si>
    <t>Explain and justify an approach for estimating gross, ceded, and net ultimate claim estimates.</t>
  </si>
  <si>
    <t>Predict the relationship between the gross reported loss tail factor and the ceded reported loss tail factor. Explain the impact of both the quota share agreement and the stop loss agreement.</t>
  </si>
  <si>
    <t>Review the loss triangles above and briefly discuss whether the net data is reasonable based on both reinsurance treaties.</t>
  </si>
  <si>
    <t>• Each accident year has a 20% quota share reinsurance treaty.</t>
  </si>
  <si>
    <t>• Assume the gross data is correct.</t>
  </si>
  <si>
    <t>• Each accident year has an aggregate stop loss treaty attaching at $30 million applied after quota share.</t>
  </si>
  <si>
    <t>The following table summarizes the results of various ultimate claim projection techniques as of December 31, 2012 in total for all accident years:</t>
  </si>
  <si>
    <t>Describe a potential operational change that explains the results above.</t>
  </si>
  <si>
    <t>Briefly define three diagnostic tools that can be used to test the reasonability of ultimate claim selections.</t>
  </si>
  <si>
    <t>Identify three questions that the reserving actuary should ask the claims department to better understand the impact of the operational change identified in part a. above on the unpaid claims estimate.</t>
  </si>
  <si>
    <t>Technique</t>
  </si>
  <si>
    <t>Reported Development</t>
  </si>
  <si>
    <t>Paid Development</t>
  </si>
  <si>
    <t>Expected Loss</t>
  </si>
  <si>
    <t>Reported Bornhuetter-Ferguson</t>
  </si>
  <si>
    <t>Paid Bornhuetter-Ferguson</t>
  </si>
  <si>
    <t>Reported Berquist-Sherman</t>
  </si>
  <si>
    <t>Paid Berquist-Sherman</t>
  </si>
  <si>
    <t>Ultimate Claims</t>
  </si>
  <si>
    <t>For each accident year, justify what changes, if any, the actuary should make to the ultimate claim selections based on the actual claim emergence as of December 31, 2012.</t>
  </si>
  <si>
    <t>Briefly discuss what change, if any, the actuary should make to the reported claim development factors based on the actual claim emergence as of December 31, 2012.</t>
  </si>
  <si>
    <t>For accident years 2009 through 2011, compare actual claim emergence to expected reported claim emergence between December 31, 2011 and December 31, 2012.</t>
  </si>
  <si>
    <t>Selected Ultimate Claims as of December 31, 2011</t>
  </si>
  <si>
    <t>Actual Reported Claims as of December 31, 2011</t>
  </si>
  <si>
    <t>Actual Reported Claims as of December 31, 2012</t>
  </si>
  <si>
    <t>The selected ultimate claims as of December 31. 2011 were determined using the reported
development technique.</t>
  </si>
  <si>
    <t>Indicated Factor (pure premium generalized linear model analysis)</t>
  </si>
  <si>
    <t>Exam 5 - Fall 2013</t>
  </si>
  <si>
    <t>Basic limits auto liability for an insurer that has recently implemented a new claims processing system to make faster payments to insureds without changing the company's reserving methodology.</t>
  </si>
  <si>
    <t>For each item below, discuss the impact of using the actuary's calculation of ultimate losses on the following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</si>
</sst>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Red]\(&quot;$&quot;#,##0\)"/>
    <numFmt numFmtId="165" formatCode="0.0%"/>
    <numFmt numFmtId="166" formatCode="0.00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b/>
      <u/>
      <sz val="11"/>
      <name val="Calibri"/>
      <family val="2"/>
      <scheme val="minor"/>
    </font>
    <font>
      <u/>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E7E6E6"/>
        <bgColor rgb="FF000000"/>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cellStyleXfs>
  <cellXfs count="105">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5"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11" fillId="2" borderId="0" xfId="0" applyFont="1" applyFill="1" applyAlignment="1">
      <alignment horizontal="left" vertical="top" wrapText="1"/>
    </xf>
    <xf numFmtId="0" fontId="11" fillId="2" borderId="0" xfId="0" quotePrefix="1" applyFont="1" applyFill="1" applyAlignment="1">
      <alignment horizontal="left"/>
    </xf>
    <xf numFmtId="0" fontId="11" fillId="2" borderId="14" xfId="0" applyFont="1" applyFill="1" applyBorder="1" applyAlignment="1">
      <alignment horizontal="left"/>
    </xf>
    <xf numFmtId="0" fontId="11" fillId="2" borderId="14" xfId="0" applyFont="1" applyFill="1" applyBorder="1" applyAlignment="1">
      <alignment horizontal="center"/>
    </xf>
    <xf numFmtId="0" fontId="11" fillId="2" borderId="14" xfId="0" quotePrefix="1" applyFont="1" applyFill="1" applyBorder="1" applyAlignment="1">
      <alignment horizontal="center"/>
    </xf>
    <xf numFmtId="164" fontId="11" fillId="2" borderId="0" xfId="0" applyNumberFormat="1" applyFont="1" applyFill="1" applyAlignment="1">
      <alignment horizontal="left"/>
    </xf>
    <xf numFmtId="3" fontId="11" fillId="2" borderId="0" xfId="0" applyNumberFormat="1" applyFont="1" applyFill="1" applyAlignment="1">
      <alignment horizontal="left"/>
    </xf>
    <xf numFmtId="0" fontId="5" fillId="2" borderId="5" xfId="0" applyFont="1" applyFill="1" applyBorder="1" applyAlignment="1">
      <alignment horizontal="center" wrapText="1"/>
    </xf>
    <xf numFmtId="0" fontId="11" fillId="2" borderId="0" xfId="0" applyFont="1" applyFill="1" applyAlignment="1">
      <alignment horizontal="left" wrapText="1"/>
    </xf>
    <xf numFmtId="0" fontId="11" fillId="2" borderId="6" xfId="0" applyFont="1" applyFill="1" applyBorder="1" applyAlignment="1">
      <alignment horizontal="left" wrapText="1"/>
    </xf>
    <xf numFmtId="0" fontId="11" fillId="0" borderId="0" xfId="0" applyFont="1" applyAlignment="1" applyProtection="1">
      <alignment wrapText="1"/>
      <protection locked="0"/>
    </xf>
    <xf numFmtId="0" fontId="0" fillId="0" borderId="0" xfId="0" applyAlignment="1" applyProtection="1">
      <alignment wrapText="1"/>
      <protection locked="0"/>
    </xf>
    <xf numFmtId="164" fontId="11" fillId="2" borderId="14" xfId="0" applyNumberFormat="1" applyFont="1" applyFill="1" applyBorder="1" applyAlignment="1">
      <alignment horizontal="left"/>
    </xf>
    <xf numFmtId="0" fontId="11" fillId="2" borderId="14" xfId="0" applyFont="1" applyFill="1" applyBorder="1" applyAlignment="1">
      <alignment horizontal="center" wrapText="1"/>
    </xf>
    <xf numFmtId="164" fontId="11" fillId="2" borderId="14" xfId="0" applyNumberFormat="1" applyFont="1" applyFill="1" applyBorder="1" applyAlignment="1">
      <alignment horizontal="center"/>
    </xf>
    <xf numFmtId="9" fontId="11" fillId="2" borderId="0" xfId="0" applyNumberFormat="1" applyFont="1" applyFill="1" applyAlignment="1">
      <alignment horizontal="left"/>
    </xf>
    <xf numFmtId="0" fontId="11" fillId="2" borderId="0" xfId="0" applyFont="1" applyFill="1" applyAlignment="1">
      <alignment horizontal="center"/>
    </xf>
    <xf numFmtId="2" fontId="11" fillId="2" borderId="14" xfId="0" applyNumberFormat="1" applyFont="1" applyFill="1" applyBorder="1" applyAlignment="1">
      <alignment horizontal="center"/>
    </xf>
    <xf numFmtId="3" fontId="11" fillId="2" borderId="14" xfId="0" applyNumberFormat="1" applyFont="1" applyFill="1" applyBorder="1" applyAlignment="1">
      <alignment horizontal="center"/>
    </xf>
    <xf numFmtId="167" fontId="11" fillId="2" borderId="14" xfId="0" applyNumberFormat="1" applyFont="1" applyFill="1" applyBorder="1" applyAlignment="1">
      <alignment horizontal="center"/>
    </xf>
    <xf numFmtId="164" fontId="11" fillId="2" borderId="0" xfId="0" applyNumberFormat="1" applyFont="1" applyFill="1" applyAlignment="1">
      <alignment horizontal="center"/>
    </xf>
    <xf numFmtId="0" fontId="11" fillId="2" borderId="0" xfId="0" applyFont="1" applyFill="1" applyAlignment="1" applyProtection="1">
      <alignment horizontal="center"/>
      <protection locked="0"/>
    </xf>
    <xf numFmtId="0" fontId="11" fillId="2" borderId="14" xfId="0" applyFont="1" applyFill="1" applyBorder="1" applyAlignment="1" applyProtection="1">
      <alignment horizontal="center"/>
      <protection locked="0"/>
    </xf>
    <xf numFmtId="164" fontId="11" fillId="2" borderId="14" xfId="0" applyNumberFormat="1" applyFont="1" applyFill="1" applyBorder="1" applyAlignment="1" applyProtection="1">
      <alignment horizontal="center"/>
      <protection locked="0"/>
    </xf>
    <xf numFmtId="3" fontId="11" fillId="2" borderId="14" xfId="0" applyNumberFormat="1" applyFont="1" applyFill="1" applyBorder="1" applyAlignment="1">
      <alignment horizontal="center" wrapText="1"/>
    </xf>
    <xf numFmtId="166" fontId="11" fillId="2" borderId="14" xfId="0" applyNumberFormat="1" applyFont="1" applyFill="1" applyBorder="1" applyAlignment="1">
      <alignment horizontal="center" wrapText="1"/>
    </xf>
    <xf numFmtId="0" fontId="11" fillId="4" borderId="0" xfId="0" applyFont="1" applyFill="1" applyAlignment="1" applyProtection="1">
      <alignment horizontal="left"/>
      <protection locked="0"/>
    </xf>
    <xf numFmtId="9" fontId="11" fillId="2" borderId="0" xfId="0" applyNumberFormat="1" applyFont="1" applyFill="1" applyAlignment="1">
      <alignment horizontal="center"/>
    </xf>
    <xf numFmtId="0" fontId="11" fillId="2" borderId="0" xfId="0" applyFont="1" applyFill="1" applyAlignment="1">
      <alignment horizontal="center" vertical="top" wrapText="1"/>
    </xf>
    <xf numFmtId="0" fontId="11" fillId="2" borderId="14" xfId="0" applyFont="1" applyFill="1" applyBorder="1" applyAlignment="1">
      <alignment horizontal="center" vertical="top" wrapText="1"/>
    </xf>
    <xf numFmtId="0" fontId="11" fillId="2" borderId="14" xfId="0" quotePrefix="1" applyFont="1" applyFill="1" applyBorder="1" applyAlignment="1">
      <alignment horizontal="center" vertical="top" wrapText="1"/>
    </xf>
    <xf numFmtId="164" fontId="11" fillId="2" borderId="14" xfId="0" applyNumberFormat="1" applyFont="1" applyFill="1" applyBorder="1" applyAlignment="1">
      <alignment horizontal="center" vertical="top" wrapText="1"/>
    </xf>
    <xf numFmtId="0" fontId="13" fillId="2" borderId="0" xfId="0" applyFont="1" applyFill="1" applyAlignment="1">
      <alignment horizontal="left"/>
    </xf>
    <xf numFmtId="164" fontId="11" fillId="2" borderId="16" xfId="0" applyNumberFormat="1" applyFont="1" applyFill="1" applyBorder="1" applyAlignment="1">
      <alignment horizontal="center"/>
    </xf>
    <xf numFmtId="164" fontId="11" fillId="2" borderId="17" xfId="0" applyNumberFormat="1" applyFont="1" applyFill="1" applyBorder="1" applyAlignment="1">
      <alignment horizontal="center"/>
    </xf>
    <xf numFmtId="164" fontId="11" fillId="2" borderId="15" xfId="0" applyNumberFormat="1" applyFont="1" applyFill="1" applyBorder="1" applyAlignment="1">
      <alignment horizontal="center"/>
    </xf>
    <xf numFmtId="1" fontId="11" fillId="2" borderId="16" xfId="0" applyNumberFormat="1" applyFont="1" applyFill="1" applyBorder="1" applyAlignment="1">
      <alignment horizontal="center"/>
    </xf>
    <xf numFmtId="1" fontId="11" fillId="2" borderId="17" xfId="0" applyNumberFormat="1" applyFont="1" applyFill="1" applyBorder="1" applyAlignment="1">
      <alignment horizontal="center"/>
    </xf>
    <xf numFmtId="1" fontId="11" fillId="2" borderId="15" xfId="0" applyNumberFormat="1" applyFont="1" applyFill="1" applyBorder="1" applyAlignment="1">
      <alignment horizontal="center"/>
    </xf>
    <xf numFmtId="1" fontId="11" fillId="2" borderId="0" xfId="0" applyNumberFormat="1" applyFont="1" applyFill="1" applyAlignment="1">
      <alignment horizontal="center"/>
    </xf>
    <xf numFmtId="0" fontId="2" fillId="2" borderId="3" xfId="0" applyFont="1" applyFill="1" applyBorder="1" applyAlignment="1" applyProtection="1">
      <alignment horizontal="left"/>
      <protection locked="0"/>
    </xf>
    <xf numFmtId="0" fontId="0" fillId="2" borderId="3" xfId="0" applyFill="1" applyBorder="1" applyAlignment="1">
      <alignment horizontal="left"/>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14" fillId="2" borderId="0" xfId="0" applyFont="1" applyFill="1" applyAlignment="1">
      <alignment horizontal="center"/>
    </xf>
    <xf numFmtId="166" fontId="11" fillId="2" borderId="0" xfId="0" applyNumberFormat="1" applyFont="1" applyFill="1" applyAlignment="1">
      <alignment horizontal="center"/>
    </xf>
    <xf numFmtId="0" fontId="14" fillId="2" borderId="0" xfId="0" applyFont="1" applyFill="1" applyAlignment="1">
      <alignment horizontal="center" wrapText="1"/>
    </xf>
    <xf numFmtId="2" fontId="11" fillId="2" borderId="0" xfId="0" applyNumberFormat="1" applyFont="1" applyFill="1" applyAlignment="1">
      <alignment horizontal="center"/>
    </xf>
    <xf numFmtId="0" fontId="14" fillId="2" borderId="0" xfId="0" applyFont="1" applyFill="1" applyAlignment="1">
      <alignment horizontal="left" wrapText="1"/>
    </xf>
    <xf numFmtId="0" fontId="2" fillId="0" borderId="0" xfId="0" applyFont="1" applyAlignment="1">
      <alignment horizontal="center"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vertical="top" wrapText="1"/>
    </xf>
    <xf numFmtId="0" fontId="11" fillId="2" borderId="14" xfId="0" applyFont="1" applyFill="1" applyBorder="1" applyAlignment="1">
      <alignment horizontal="center"/>
    </xf>
    <xf numFmtId="0" fontId="11" fillId="2" borderId="14" xfId="0" applyFont="1" applyFill="1" applyBorder="1" applyAlignment="1">
      <alignment horizontal="center" wrapText="1"/>
    </xf>
    <xf numFmtId="0" fontId="11" fillId="2" borderId="14" xfId="0" quotePrefix="1" applyFont="1" applyFill="1" applyBorder="1" applyAlignment="1">
      <alignment horizontal="center"/>
    </xf>
    <xf numFmtId="0" fontId="11" fillId="2" borderId="14" xfId="0" applyFont="1" applyFill="1" applyBorder="1" applyAlignment="1" applyProtection="1">
      <alignment horizontal="center"/>
      <protection locked="0"/>
    </xf>
    <xf numFmtId="0" fontId="11" fillId="2" borderId="0" xfId="0" applyFont="1" applyFill="1" applyAlignment="1">
      <alignment horizontal="left" vertical="center" wrapText="1"/>
    </xf>
    <xf numFmtId="2" fontId="11" fillId="2" borderId="14" xfId="0" applyNumberFormat="1" applyFont="1" applyFill="1" applyBorder="1" applyAlignment="1">
      <alignment horizontal="center"/>
    </xf>
    <xf numFmtId="0" fontId="11" fillId="2" borderId="14" xfId="0" applyFont="1" applyFill="1" applyBorder="1" applyAlignment="1">
      <alignment horizontal="center" vertical="top" wrapText="1"/>
    </xf>
    <xf numFmtId="0" fontId="13" fillId="2" borderId="0" xfId="0" applyFont="1" applyFill="1" applyAlignment="1">
      <alignment horizontal="center"/>
    </xf>
    <xf numFmtId="0" fontId="7" fillId="2" borderId="3" xfId="2" quotePrefix="1" applyFill="1" applyBorder="1" applyAlignment="1" applyProtection="1">
      <alignment horizontal="left"/>
    </xf>
    <xf numFmtId="0" fontId="7" fillId="2" borderId="4" xfId="2" applyFill="1" applyBorder="1" applyAlignment="1">
      <alignment horizontal="left"/>
    </xf>
    <xf numFmtId="0" fontId="14" fillId="2" borderId="0" xfId="0" applyFont="1" applyFill="1" applyAlignment="1">
      <alignment horizontal="center"/>
    </xf>
  </cellXfs>
  <cellStyles count="4">
    <cellStyle name="Hyperlink" xfId="2" builtinId="8"/>
    <cellStyle name="Normal" xfId="0" builtinId="0"/>
    <cellStyle name="Normal 2" xfId="3"/>
    <cellStyle name="Percent" xfId="1" builtinId="5"/>
  </cellStyles>
  <dxfs count="8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zoomScale="110" zoomScaleNormal="110" workbookViewId="0"/>
  </sheetViews>
  <sheetFormatPr defaultColWidth="8.85546875" defaultRowHeight="15" x14ac:dyDescent="0.25"/>
  <cols>
    <col min="12" max="12" width="7"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1"/>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IF(SUM(IF(M8:S31="",0,1))=0,"",SUM(M8:S31))</f>
        <v>0</v>
      </c>
      <c r="O2" s="13" t="s">
        <v>14</v>
      </c>
      <c r="P2" s="6">
        <f>IF(M2="","",M2/M3)</f>
        <v>0</v>
      </c>
    </row>
    <row r="3" spans="1:22" x14ac:dyDescent="0.25">
      <c r="L3" s="20" t="s">
        <v>31</v>
      </c>
      <c r="M3" s="21">
        <f>SUM(B8:B31)</f>
        <v>58.5</v>
      </c>
    </row>
    <row r="5" spans="1:22" ht="23.25" x14ac:dyDescent="0.35">
      <c r="A5" s="15" t="s">
        <v>270</v>
      </c>
      <c r="B5" s="12"/>
      <c r="C5" s="12"/>
      <c r="D5" s="12"/>
      <c r="E5" s="12"/>
      <c r="F5" s="12"/>
      <c r="G5" s="12"/>
      <c r="H5" s="12"/>
      <c r="I5" s="12"/>
      <c r="J5" s="12"/>
      <c r="K5" s="12"/>
      <c r="L5" s="12"/>
      <c r="M5" s="12"/>
      <c r="N5" s="12"/>
      <c r="O5" s="12"/>
      <c r="P5" s="12"/>
      <c r="Q5" s="12"/>
      <c r="R5" s="12"/>
      <c r="S5" s="12"/>
    </row>
    <row r="6" spans="1:22" ht="15.75" x14ac:dyDescent="0.25">
      <c r="A6" s="1"/>
      <c r="B6" s="90" t="s">
        <v>9</v>
      </c>
      <c r="C6" s="2" t="s">
        <v>1</v>
      </c>
      <c r="D6" s="2"/>
      <c r="E6" s="2"/>
      <c r="F6" s="2"/>
      <c r="G6" s="2"/>
      <c r="H6" s="2"/>
      <c r="I6" s="2"/>
      <c r="J6" s="1"/>
      <c r="L6" s="4" t="s">
        <v>11</v>
      </c>
      <c r="M6" s="2" t="s">
        <v>1</v>
      </c>
      <c r="N6" s="2"/>
      <c r="O6" s="2"/>
      <c r="P6" s="2"/>
      <c r="Q6" s="2"/>
      <c r="R6" s="2"/>
      <c r="S6" s="2"/>
    </row>
    <row r="7" spans="1:22" x14ac:dyDescent="0.25">
      <c r="A7" s="3" t="s">
        <v>0</v>
      </c>
      <c r="B7" s="90"/>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1.5</v>
      </c>
      <c r="C8" s="11">
        <v>1.5</v>
      </c>
      <c r="D8" s="11"/>
      <c r="E8" s="11"/>
      <c r="F8" s="11"/>
      <c r="G8" s="11"/>
      <c r="H8" s="11"/>
      <c r="I8" s="11"/>
      <c r="J8" s="10" t="str">
        <f ca="1">INDIRECT("'"&amp;A8&amp;"'!B1")</f>
        <v>Incomplete</v>
      </c>
      <c r="L8" s="14">
        <f>A8</f>
        <v>1</v>
      </c>
      <c r="M8" s="11" cm="1">
        <f t="array" ref="M8">IFERROR(INDEX('1'!$A:$A,MATCH(M$7,'1'!$A:$A,FALSE)+2),"")</f>
        <v>0</v>
      </c>
      <c r="N8" s="11" t="str" cm="1">
        <f t="array" ref="N8">IFERROR(INDEX('1'!$A:$A,MATCH(N$7,'1'!$A:$A,FALSE)+2),"")</f>
        <v/>
      </c>
      <c r="O8" s="11" t="str" cm="1">
        <f t="array" ref="O8">IFERROR(INDEX('1'!$A:$A,MATCH(O$7,'1'!$A:$A,FALSE)+2),"")</f>
        <v/>
      </c>
      <c r="P8" s="11" t="str" cm="1">
        <f t="array" ref="P8">IFERROR(INDEX('1'!$A:$A,MATCH(P$7,'1'!$A:$A,FALSE)+2),"")</f>
        <v/>
      </c>
      <c r="Q8" s="11" t="str" cm="1">
        <f t="array" ref="Q8">IFERROR(INDEX('1'!$A:$A,MATCH(Q$7,'1'!$A:$A,FALSE)+2),"")</f>
        <v/>
      </c>
      <c r="R8" s="11" t="str" cm="1">
        <f t="array" ref="R8">IFERROR(INDEX('1'!$A:$A,MATCH(R$7,'1'!$A:$A,FALSE)+2),"")</f>
        <v/>
      </c>
      <c r="S8" s="11" t="str" cm="1">
        <f t="array" ref="S8">IFERROR(INDEX('1'!$A:$A,MATCH(S$7,'1'!$A:$A,FALSE)+2),"")</f>
        <v/>
      </c>
      <c r="V8" s="32"/>
    </row>
    <row r="9" spans="1:22" x14ac:dyDescent="0.25">
      <c r="A9" s="14">
        <v>2</v>
      </c>
      <c r="B9" s="11">
        <f t="shared" ref="B9:B31" si="0">SUM(C9:I9)</f>
        <v>2</v>
      </c>
      <c r="C9" s="11">
        <v>2</v>
      </c>
      <c r="D9" s="11"/>
      <c r="E9" s="11"/>
      <c r="F9" s="11"/>
      <c r="G9" s="11"/>
      <c r="H9" s="11"/>
      <c r="I9" s="11"/>
      <c r="J9" s="10" t="str">
        <f t="shared" ref="J9:J26" ca="1" si="1">INDIRECT("'"&amp;A9&amp;"'!B1")</f>
        <v>Incomplete</v>
      </c>
      <c r="L9" s="14">
        <f t="shared" ref="L9:L26" si="2">A9</f>
        <v>2</v>
      </c>
      <c r="M9" s="11" cm="1">
        <f t="array" ref="M9">IFERROR(INDEX('2'!$A:$A,MATCH(M$7,'2'!$A:$A,FALSE)+2),"")</f>
        <v>0</v>
      </c>
      <c r="N9" s="11" t="str" cm="1">
        <f t="array" ref="N9">IFERROR(INDEX('2'!$A:$A,MATCH(N$7,'2'!$A:$A,FALSE)+2),"")</f>
        <v/>
      </c>
      <c r="O9" s="11" t="str" cm="1">
        <f t="array" ref="O9">IFERROR(INDEX('2'!$A:$A,MATCH(O$7,'2'!$A:$A,FALSE)+2),"")</f>
        <v/>
      </c>
      <c r="P9" s="11" t="str" cm="1">
        <f t="array" ref="P9">IFERROR(INDEX('2'!$A:$A,MATCH(P$7,'2'!$A:$A,FALSE)+2),"")</f>
        <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1.5</v>
      </c>
      <c r="C10" s="11">
        <v>0.5</v>
      </c>
      <c r="D10" s="11">
        <v>0.5</v>
      </c>
      <c r="E10" s="11">
        <v>0.5</v>
      </c>
      <c r="F10" s="11"/>
      <c r="G10" s="11"/>
      <c r="H10" s="11"/>
      <c r="I10" s="11"/>
      <c r="J10" s="10" t="str">
        <f t="shared" ca="1" si="1"/>
        <v>Incomplete</v>
      </c>
      <c r="L10" s="14">
        <f t="shared" si="2"/>
        <v>3</v>
      </c>
      <c r="M10" s="11" cm="1">
        <f t="array" ref="M10">IFERROR(INDEX('3'!$A:$A,MATCH(M$7,'3'!$A:$A,FALSE)+2),"")</f>
        <v>0</v>
      </c>
      <c r="N10" s="11" cm="1">
        <f t="array" ref="N10">IFERROR(INDEX('3'!$A:$A,MATCH(N$7,'3'!$A:$A,FALSE)+2),"")</f>
        <v>0</v>
      </c>
      <c r="O10" s="11" cm="1">
        <f t="array" ref="O10">IFERROR(INDEX('3'!$A:$A,MATCH(O$7,'3'!$A:$A,FALSE)+2),"")</f>
        <v>0</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7.5</v>
      </c>
      <c r="C11" s="11">
        <v>6.25</v>
      </c>
      <c r="D11" s="11">
        <v>0.5</v>
      </c>
      <c r="E11" s="11">
        <v>0.75</v>
      </c>
      <c r="F11" s="11"/>
      <c r="G11" s="11"/>
      <c r="H11" s="11"/>
      <c r="I11" s="11"/>
      <c r="J11" s="10" t="str">
        <f t="shared" ca="1" si="1"/>
        <v>Incomplete</v>
      </c>
      <c r="L11" s="14">
        <f t="shared" si="2"/>
        <v>4</v>
      </c>
      <c r="M11" s="11" cm="1">
        <f t="array" ref="M11">IFERROR(INDEX('4'!$A:$A,MATCH(M$7,'4'!$A:$A,FALSE)+2),"")</f>
        <v>0</v>
      </c>
      <c r="N11" s="11" cm="1">
        <f t="array" ref="N11">IFERROR(INDEX('4'!$A:$A,MATCH(N$7,'4'!$A:$A,FALSE)+2),"")</f>
        <v>0</v>
      </c>
      <c r="O11" s="11" cm="1">
        <f t="array" ref="O11">IFERROR(INDEX('4'!$A:$A,MATCH(O$7,'4'!$A:$A,FALSE)+2),"")</f>
        <v>0</v>
      </c>
      <c r="P11" s="11" t="str" cm="1">
        <f t="array" ref="P11">IFERROR(INDEX('4'!$A:$A,MATCH(P$7,'4'!$A:$A,FALSE)+2),"")</f>
        <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2.75</v>
      </c>
      <c r="C12" s="11">
        <v>1.5</v>
      </c>
      <c r="D12" s="11">
        <v>0.5</v>
      </c>
      <c r="E12" s="11">
        <v>0.75</v>
      </c>
      <c r="F12" s="11"/>
      <c r="G12" s="11"/>
      <c r="H12" s="11"/>
      <c r="I12" s="11"/>
      <c r="J12" s="10" t="str">
        <f t="shared" ca="1" si="1"/>
        <v>Incomplete</v>
      </c>
      <c r="L12" s="14">
        <f t="shared" si="2"/>
        <v>5</v>
      </c>
      <c r="M12" s="11" cm="1">
        <f t="array" ref="M12">IFERROR(INDEX('5'!$A:$A,MATCH(M$7,'5'!$A:$A,FALSE)+2),"")</f>
        <v>0</v>
      </c>
      <c r="N12" s="11" cm="1">
        <f t="array" ref="N12">IFERROR(INDEX('5'!$A:$A,MATCH(N$7,'5'!$A:$A,FALSE)+2),"")</f>
        <v>0</v>
      </c>
      <c r="O12" s="11" cm="1">
        <f t="array" ref="O12">IFERROR(INDEX('5'!$A:$A,MATCH(O$7,'5'!$A:$A,FALSE)+2),"")</f>
        <v>0</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3.25</v>
      </c>
      <c r="C13" s="11">
        <v>3.25</v>
      </c>
      <c r="D13" s="11"/>
      <c r="E13" s="11"/>
      <c r="F13" s="11"/>
      <c r="G13" s="11"/>
      <c r="H13" s="11"/>
      <c r="I13" s="11"/>
      <c r="J13" s="10" t="str">
        <f t="shared" ca="1" si="1"/>
        <v>Incomplete</v>
      </c>
      <c r="L13" s="14">
        <f t="shared" si="2"/>
        <v>6</v>
      </c>
      <c r="M13" s="11" cm="1">
        <f t="array" ref="M13">IFERROR(INDEX('6'!$A:$A,MATCH(M$7,'6'!$A:$A,FALSE)+2),"")</f>
        <v>0</v>
      </c>
      <c r="N13" s="11" t="str" cm="1">
        <f t="array" ref="N13">IFERROR(INDEX('6'!$A:$A,MATCH(N$7,'6'!$A:$A,FALSE)+2),"")</f>
        <v/>
      </c>
      <c r="O13" s="11" t="str" cm="1">
        <f t="array" ref="O13">IFERROR(INDEX('6'!$A:$A,MATCH(O$7,'6'!$A:$A,FALSE)+2),"")</f>
        <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1.5</v>
      </c>
      <c r="C14" s="11">
        <v>1</v>
      </c>
      <c r="D14" s="11">
        <v>0.5</v>
      </c>
      <c r="E14" s="11"/>
      <c r="F14" s="11"/>
      <c r="G14" s="11"/>
      <c r="H14" s="11"/>
      <c r="I14" s="11"/>
      <c r="J14" s="10" t="str">
        <f t="shared" ca="1" si="1"/>
        <v>Incomplete</v>
      </c>
      <c r="L14" s="14">
        <f t="shared" si="2"/>
        <v>7</v>
      </c>
      <c r="M14" s="11" cm="1">
        <f t="array" ref="M14">IFERROR(INDEX('7'!$A:$A,MATCH(M$7,'7'!$A:$A,FALSE)+2),"")</f>
        <v>0</v>
      </c>
      <c r="N14" s="11" cm="1">
        <f t="array" ref="N14">IFERROR(INDEX('7'!$A:$A,MATCH(N$7,'7'!$A:$A,FALSE)+2),"")</f>
        <v>0</v>
      </c>
      <c r="O14" s="11" t="str" cm="1">
        <f t="array" ref="O14">IFERROR(INDEX('7'!$A:$A,MATCH(O$7,'7'!$A:$A,FALSE)+2),"")</f>
        <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2</v>
      </c>
      <c r="C15" s="11">
        <v>2</v>
      </c>
      <c r="D15" s="11"/>
      <c r="E15" s="11"/>
      <c r="F15" s="11"/>
      <c r="G15" s="11"/>
      <c r="H15" s="11"/>
      <c r="I15" s="11"/>
      <c r="J15" s="10" t="str">
        <f t="shared" ca="1" si="1"/>
        <v>Incomplete</v>
      </c>
      <c r="L15" s="14">
        <f t="shared" si="2"/>
        <v>8</v>
      </c>
      <c r="M15" s="11" cm="1">
        <f t="array" ref="M15">IFERROR(INDEX('8'!$A:$A,MATCH(M$7,'8'!$A:$A,FALSE)+2),"")</f>
        <v>0</v>
      </c>
      <c r="N15" s="11" t="str" cm="1">
        <f t="array" ref="N15">IFERROR(INDEX('8'!$A:$A,MATCH(N$7,'8'!$A:$A,FALSE)+2),"")</f>
        <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2.5</v>
      </c>
      <c r="C16" s="11">
        <v>2.5</v>
      </c>
      <c r="D16" s="11"/>
      <c r="E16" s="11"/>
      <c r="F16" s="11"/>
      <c r="G16" s="11"/>
      <c r="H16" s="11"/>
      <c r="I16" s="11"/>
      <c r="J16" s="10" t="str">
        <f t="shared" ca="1" si="1"/>
        <v>Incomplete</v>
      </c>
      <c r="L16" s="14">
        <f t="shared" si="2"/>
        <v>9</v>
      </c>
      <c r="M16" s="11" cm="1">
        <f t="array" ref="M16">IFERROR(INDEX('9'!$A:$A,MATCH(M$7,'9'!$A:$A,FALSE)+2),"")</f>
        <v>0</v>
      </c>
      <c r="N16" s="11" t="str" cm="1">
        <f t="array" ref="N16">IFERROR(INDEX('9'!$A:$A,MATCH(N$7,'9'!$A:$A,FALSE)+2),"")</f>
        <v/>
      </c>
      <c r="O16" s="11" t="str" cm="1">
        <f t="array" ref="O16">IFERROR(INDEX('9'!$A:$A,MATCH(O$7,'9'!$A:$A,FALSE)+2),"")</f>
        <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2</v>
      </c>
      <c r="C17" s="11">
        <v>0.5</v>
      </c>
      <c r="D17" s="11">
        <v>1.5</v>
      </c>
      <c r="E17" s="11"/>
      <c r="F17" s="11"/>
      <c r="G17" s="11"/>
      <c r="H17" s="11"/>
      <c r="I17" s="11"/>
      <c r="J17" s="10" t="str">
        <f t="shared" ca="1" si="1"/>
        <v>Incomplete</v>
      </c>
      <c r="L17" s="14">
        <f t="shared" si="2"/>
        <v>10</v>
      </c>
      <c r="M17" s="11" cm="1">
        <f t="array" ref="M17">IFERROR(INDEX('10'!$A:$A,MATCH(M$7,'10'!$A:$A,FALSE)+2),"")</f>
        <v>0</v>
      </c>
      <c r="N17" s="11" cm="1">
        <f t="array" ref="N17">IFERROR(INDEX('10'!$A:$A,MATCH(N$7,'10'!$A:$A,FALSE)+2),"")</f>
        <v>0</v>
      </c>
      <c r="O17" s="11" t="str" cm="1">
        <f t="array" ref="O17">IFERROR(INDEX('10'!$A:$A,MATCH(O$7,'10'!$A:$A,FALSE)+2),"")</f>
        <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2.25</v>
      </c>
      <c r="C18" s="11">
        <v>1.25</v>
      </c>
      <c r="D18" s="11">
        <v>0.5</v>
      </c>
      <c r="E18" s="11">
        <v>0.5</v>
      </c>
      <c r="F18" s="11"/>
      <c r="G18" s="11"/>
      <c r="H18" s="11"/>
      <c r="I18" s="11"/>
      <c r="J18" s="10" t="str">
        <f t="shared" ca="1" si="1"/>
        <v>Incomplete</v>
      </c>
      <c r="L18" s="14">
        <f t="shared" si="2"/>
        <v>11</v>
      </c>
      <c r="M18" s="11" cm="1">
        <f t="array" ref="M18">IFERROR(INDEX('11'!$A:$A,MATCH(M$7,'11'!$A:$A,FALSE)+2),"")</f>
        <v>0</v>
      </c>
      <c r="N18" s="11" cm="1">
        <f t="array" ref="N18">IFERROR(INDEX('11'!$A:$A,MATCH(N$7,'11'!$A:$A,FALSE)+2),"")</f>
        <v>0</v>
      </c>
      <c r="O18" s="11" cm="1">
        <f t="array" ref="O18">IFERROR(INDEX('11'!$A:$A,MATCH(O$7,'11'!$A:$A,FALSE)+2),"")</f>
        <v>0</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2</v>
      </c>
      <c r="C19" s="11">
        <v>2</v>
      </c>
      <c r="D19" s="11"/>
      <c r="E19" s="11"/>
      <c r="F19" s="11"/>
      <c r="G19" s="11"/>
      <c r="H19" s="11"/>
      <c r="I19" s="11"/>
      <c r="J19" s="10" t="str">
        <f t="shared" ca="1" si="1"/>
        <v>Incomplete</v>
      </c>
      <c r="L19" s="14">
        <f t="shared" si="2"/>
        <v>12</v>
      </c>
      <c r="M19" s="11" cm="1">
        <f t="array" ref="M19">IFERROR(INDEX('12'!$A:$A,MATCH(M$7,'12'!$A:$A,FALSE)+2),"")</f>
        <v>0</v>
      </c>
      <c r="N19" s="11" t="str" cm="1">
        <f t="array" ref="N19">IFERROR(INDEX('12'!$A:$A,MATCH(N$7,'12'!$A:$A,FALSE)+2),"")</f>
        <v/>
      </c>
      <c r="O19" s="11" t="str" cm="1">
        <f t="array" ref="O19">IFERROR(INDEX('12'!$A:$A,MATCH(O$7,'12'!$A:$A,FALSE)+2),"")</f>
        <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1.5</v>
      </c>
      <c r="C20" s="11">
        <v>1.5</v>
      </c>
      <c r="D20" s="11"/>
      <c r="E20" s="11"/>
      <c r="F20" s="11"/>
      <c r="G20" s="11"/>
      <c r="H20" s="11"/>
      <c r="I20" s="11"/>
      <c r="J20" s="10" t="str">
        <f t="shared" ca="1" si="1"/>
        <v>Incomplete</v>
      </c>
      <c r="L20" s="14">
        <f t="shared" si="2"/>
        <v>13</v>
      </c>
      <c r="M20" s="11" cm="1">
        <f t="array" ref="M20">IFERROR(INDEX('13'!$A:$A,MATCH(M$7,'13'!$A:$A,FALSE)+2),"")</f>
        <v>0</v>
      </c>
      <c r="N20" s="11" t="str" cm="1">
        <f t="array" ref="N20">IFERROR(INDEX('13'!$A:$A,MATCH(N$7,'13'!$A:$A,FALSE)+2),"")</f>
        <v/>
      </c>
      <c r="O20" s="11" t="str" cm="1">
        <f t="array" ref="O20">IFERROR(INDEX('13'!$A:$A,MATCH(O$7,'13'!$A:$A,FALSE)+2),"")</f>
        <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2</v>
      </c>
      <c r="C21" s="11">
        <v>0.5</v>
      </c>
      <c r="D21" s="11">
        <v>0.5</v>
      </c>
      <c r="E21" s="11">
        <v>0.5</v>
      </c>
      <c r="F21" s="11">
        <v>0.5</v>
      </c>
      <c r="G21" s="11"/>
      <c r="H21" s="11"/>
      <c r="I21" s="11"/>
      <c r="J21" s="10" t="str">
        <f t="shared" ca="1" si="1"/>
        <v>Incomplete</v>
      </c>
      <c r="L21" s="14">
        <f t="shared" si="2"/>
        <v>14</v>
      </c>
      <c r="M21" s="11" cm="1">
        <f t="array" ref="M21">IFERROR(INDEX('14'!$A:$A,MATCH(M$7,'14'!$A:$A,FALSE)+2),"")</f>
        <v>0</v>
      </c>
      <c r="N21" s="11" cm="1">
        <f t="array" ref="N21">IFERROR(INDEX('14'!$A:$A,MATCH(N$7,'14'!$A:$A,FALSE)+2),"")</f>
        <v>0</v>
      </c>
      <c r="O21" s="11" cm="1">
        <f t="array" ref="O21">IFERROR(INDEX('14'!$A:$A,MATCH(O$7,'14'!$A:$A,FALSE)+2),"")</f>
        <v>0</v>
      </c>
      <c r="P21" s="11" cm="1">
        <f t="array" ref="P21">IFERROR(INDEX('14'!$A:$A,MATCH(P$7,'14'!$A:$A,FALSE)+2),"")</f>
        <v>0</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4.5</v>
      </c>
      <c r="C22" s="11">
        <v>1</v>
      </c>
      <c r="D22" s="11">
        <v>1.5</v>
      </c>
      <c r="E22" s="11">
        <v>1</v>
      </c>
      <c r="F22" s="11">
        <v>1</v>
      </c>
      <c r="G22" s="11"/>
      <c r="H22" s="11"/>
      <c r="I22" s="11"/>
      <c r="J22" s="10" t="str">
        <f t="shared" ca="1" si="1"/>
        <v>Incomplete</v>
      </c>
      <c r="L22" s="14">
        <f t="shared" si="2"/>
        <v>15</v>
      </c>
      <c r="M22" s="11" cm="1">
        <f t="array" ref="M22">IFERROR(INDEX('15'!$A:$A,MATCH(M$7,'15'!$A:$A,FALSE)+2),"")</f>
        <v>0</v>
      </c>
      <c r="N22" s="11" cm="1">
        <f t="array" ref="N22">IFERROR(INDEX('15'!$A:$A,MATCH(N$7,'15'!$A:$A,FALSE)+2),"")</f>
        <v>0</v>
      </c>
      <c r="O22" s="11" cm="1">
        <f t="array" ref="O22">IFERROR(INDEX('15'!$A:$A,MATCH(O$7,'15'!$A:$A,FALSE)+2),"")</f>
        <v>0</v>
      </c>
      <c r="P22" s="11" cm="1">
        <f t="array" ref="P22">IFERROR(INDEX('15'!$A:$A,MATCH(P$7,'15'!$A:$A,FALSE)+2),"")</f>
        <v>0</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2</v>
      </c>
      <c r="C23" s="11">
        <v>2</v>
      </c>
      <c r="D23" s="11"/>
      <c r="E23" s="11"/>
      <c r="F23" s="11"/>
      <c r="G23" s="11"/>
      <c r="H23" s="11"/>
      <c r="I23" s="11"/>
      <c r="J23" s="10" t="str">
        <f t="shared" ca="1" si="1"/>
        <v>Incomplete</v>
      </c>
      <c r="L23" s="14">
        <f t="shared" si="2"/>
        <v>16</v>
      </c>
      <c r="M23" s="11" cm="1">
        <f t="array" ref="M23">IFERROR(INDEX('16'!$A:$A,MATCH(M$7,'16'!$A:$A,FALSE)+2),"")</f>
        <v>0</v>
      </c>
      <c r="N23" s="11" t="str" cm="1">
        <f t="array" ref="N23">IFERROR(INDEX('16'!$A:$A,MATCH(N$7,'16'!$A:$A,FALSE)+2),"")</f>
        <v/>
      </c>
      <c r="O23" s="11" t="str" cm="1">
        <f t="array" ref="O23">IFERROR(INDEX('16'!$A:$A,MATCH(O$7,'16'!$A:$A,FALSE)+2),"")</f>
        <v/>
      </c>
      <c r="P23" s="11" t="str" cm="1">
        <f t="array" ref="P23">IFERROR(INDEX('16'!$A:$A,MATCH(P$7,'16'!$A:$A,FALSE)+2),"")</f>
        <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2</v>
      </c>
      <c r="C24" s="11">
        <v>1.75</v>
      </c>
      <c r="D24" s="11">
        <v>0.25</v>
      </c>
      <c r="E24" s="11"/>
      <c r="F24" s="11"/>
      <c r="G24" s="11"/>
      <c r="H24" s="11"/>
      <c r="I24" s="11"/>
      <c r="J24" s="10" t="str">
        <f t="shared" ca="1" si="1"/>
        <v>Incomplete</v>
      </c>
      <c r="L24" s="14">
        <f t="shared" si="2"/>
        <v>17</v>
      </c>
      <c r="M24" s="11" cm="1">
        <f t="array" ref="M24">IFERROR(INDEX('17'!$A:$A,MATCH(M$7,'17'!$A:$A,FALSE)+2),"")</f>
        <v>0</v>
      </c>
      <c r="N24" s="11" cm="1">
        <f t="array" ref="N24">IFERROR(INDEX('17'!$A:$A,MATCH(N$7,'17'!$A:$A,FALSE)+2),"")</f>
        <v>0</v>
      </c>
      <c r="O24" s="11" t="str" cm="1">
        <f t="array" ref="O24">IFERROR(INDEX('17'!$A:$A,MATCH(O$7,'17'!$A:$A,FALSE)+2),"")</f>
        <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2</v>
      </c>
      <c r="C25" s="11">
        <v>0.5</v>
      </c>
      <c r="D25" s="11">
        <v>0.5</v>
      </c>
      <c r="E25" s="11">
        <v>0.5</v>
      </c>
      <c r="F25" s="11">
        <v>0.5</v>
      </c>
      <c r="G25" s="11"/>
      <c r="H25" s="11"/>
      <c r="I25" s="11"/>
      <c r="J25" s="10" t="str">
        <f t="shared" ca="1" si="1"/>
        <v>Incomplete</v>
      </c>
      <c r="L25" s="14">
        <f t="shared" si="2"/>
        <v>18</v>
      </c>
      <c r="M25" s="11" cm="1">
        <f t="array" ref="M25">IFERROR(INDEX('18'!$A:$A,MATCH(M$7,'18'!$A:$A,FALSE)+2),"")</f>
        <v>0</v>
      </c>
      <c r="N25" s="11" cm="1">
        <f t="array" ref="N25">IFERROR(INDEX('18'!$A:$A,MATCH(N$7,'18'!$A:$A,FALSE)+2),"")</f>
        <v>0</v>
      </c>
      <c r="O25" s="11" cm="1">
        <f t="array" ref="O25">IFERROR(INDEX('18'!$A:$A,MATCH(O$7,'18'!$A:$A,FALSE)+2),"")</f>
        <v>0</v>
      </c>
      <c r="P25" s="11" cm="1">
        <f t="array" ref="P25">IFERROR(INDEX('18'!$A:$A,MATCH(P$7,'18'!$A:$A,FALSE)+2),"")</f>
        <v>0</v>
      </c>
      <c r="Q25" s="11" t="str" cm="1">
        <f t="array" ref="Q25">IFERROR(INDEX('18'!$A:$A,MATCH(Q$7,'18'!$A:$A,FALSE)+2),"")</f>
        <v/>
      </c>
      <c r="R25" s="11" t="str" cm="1">
        <f t="array" ref="R25">IFERROR(INDEX('18'!$A:$A,MATCH(R$7,'18'!$A:$A,FALSE)+2),"")</f>
        <v/>
      </c>
      <c r="S25" s="11" t="str" cm="1">
        <f t="array" ref="S25">IFERROR(INDEX('18'!$A:$A,MATCH(S$7,'18'!$A:$A,FALSE)+2),"")</f>
        <v/>
      </c>
    </row>
    <row r="26" spans="1:19" x14ac:dyDescent="0.25">
      <c r="A26" s="14">
        <v>19</v>
      </c>
      <c r="B26" s="11">
        <f t="shared" si="0"/>
        <v>2</v>
      </c>
      <c r="C26" s="11">
        <v>0.5</v>
      </c>
      <c r="D26" s="11">
        <v>0.5</v>
      </c>
      <c r="E26" s="11">
        <v>0.5</v>
      </c>
      <c r="F26" s="11">
        <v>0.5</v>
      </c>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cm="1">
        <f t="array" ref="P26">IFERROR(INDEX('19'!$A:$A,MATCH(P$7,'19'!$A:$A,FALSE)+2),"")</f>
        <v>0</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2</v>
      </c>
      <c r="C27" s="11">
        <v>2</v>
      </c>
      <c r="D27" s="11"/>
      <c r="E27" s="11"/>
      <c r="F27" s="11"/>
      <c r="G27" s="11"/>
      <c r="H27" s="11"/>
      <c r="I27" s="11"/>
      <c r="J27" s="10" t="str">
        <f t="shared" ref="J27:J31" ca="1" si="3">INDIRECT("'"&amp;A27&amp;"'!B1")</f>
        <v>Incomplete</v>
      </c>
      <c r="L27" s="14">
        <f t="shared" ref="L27:L31" si="4">A27</f>
        <v>20</v>
      </c>
      <c r="M27" s="11" cm="1">
        <f t="array" ref="M27">IFERROR(INDEX('20'!$A:$A,MATCH(M$7,'20'!$A:$A,FALSE)+2),"")</f>
        <v>0</v>
      </c>
      <c r="N27" s="11" t="str" cm="1">
        <f t="array" ref="N27">IFERROR(INDEX('20'!$A:$A,MATCH(N$7,'20'!$A:$A,FALSE)+2),"")</f>
        <v/>
      </c>
      <c r="O27" s="11" t="str" cm="1">
        <f t="array" ref="O27">IFERROR(INDEX('20'!$A:$A,MATCH(O$7,'20'!$A:$A,FALSE)+2),"")</f>
        <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2.75</v>
      </c>
      <c r="C28" s="11">
        <v>2.75</v>
      </c>
      <c r="D28" s="11"/>
      <c r="E28" s="11"/>
      <c r="F28" s="11"/>
      <c r="G28" s="11"/>
      <c r="H28" s="11"/>
      <c r="I28" s="11"/>
      <c r="J28" s="10" t="str">
        <f t="shared" ca="1" si="3"/>
        <v>Incomplete</v>
      </c>
      <c r="L28" s="14">
        <f t="shared" si="4"/>
        <v>21</v>
      </c>
      <c r="M28" s="11" cm="1">
        <f t="array" ref="M28">IFERROR(INDEX('21'!$A:$A,MATCH(M$7,'21'!$A:$A,FALSE)+2),"")</f>
        <v>0</v>
      </c>
      <c r="N28" s="11" t="str" cm="1">
        <f t="array" ref="N28">IFERROR(INDEX('21'!$A:$A,MATCH(N$7,'21'!$A:$A,FALSE)+2),"")</f>
        <v/>
      </c>
      <c r="O28" s="11" t="str" cm="1">
        <f t="array" ref="O28">IFERROR(INDEX('21'!$A:$A,MATCH(O$7,'21'!$A:$A,FALSE)+2),"")</f>
        <v/>
      </c>
      <c r="P28" s="11" t="str" cm="1">
        <f t="array" ref="P28">IFERROR(INDEX('21'!$A:$A,MATCH(P$7,'21'!$A:$A,FALSE)+2),"")</f>
        <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2</v>
      </c>
      <c r="C29" s="11">
        <v>0.5</v>
      </c>
      <c r="D29" s="11">
        <v>0.75</v>
      </c>
      <c r="E29" s="11">
        <v>0.75</v>
      </c>
      <c r="F29" s="11"/>
      <c r="G29" s="11"/>
      <c r="H29" s="11"/>
      <c r="I29" s="11"/>
      <c r="J29" s="10" t="str">
        <f t="shared" ca="1" si="3"/>
        <v>Incomplete</v>
      </c>
      <c r="L29" s="14">
        <f t="shared" si="4"/>
        <v>22</v>
      </c>
      <c r="M29" s="11" cm="1">
        <f t="array" ref="M29">IFERROR(INDEX('22'!$A:$A,MATCH(M$7,'22'!$A:$A,FALSE)+2),"")</f>
        <v>0</v>
      </c>
      <c r="N29" s="11" cm="1">
        <f t="array" ref="N29">IFERROR(INDEX('22'!$A:$A,MATCH(N$7,'22'!$A:$A,FALSE)+2),"")</f>
        <v>0</v>
      </c>
      <c r="O29" s="11" cm="1">
        <f t="array" ref="O29">IFERROR(INDEX('22'!$A:$A,MATCH(O$7,'22'!$A:$A,FALSE)+2),"")</f>
        <v>0</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2</v>
      </c>
      <c r="C30" s="11">
        <v>0.5</v>
      </c>
      <c r="D30" s="11">
        <v>0.75</v>
      </c>
      <c r="E30" s="11">
        <v>0.75</v>
      </c>
      <c r="F30" s="11"/>
      <c r="G30" s="11"/>
      <c r="H30" s="11"/>
      <c r="I30" s="11"/>
      <c r="J30" s="10" t="str">
        <f t="shared" ca="1" si="3"/>
        <v>Incomplete</v>
      </c>
      <c r="L30" s="14">
        <f t="shared" si="4"/>
        <v>23</v>
      </c>
      <c r="M30" s="11" cm="1">
        <f t="array" ref="M30">IFERROR(INDEX('23'!$A:$A,MATCH(M$7,'23'!$A:$A,FALSE)+2),"")</f>
        <v>0</v>
      </c>
      <c r="N30" s="11" cm="1">
        <f t="array" ref="N30">IFERROR(INDEX('23'!$A:$A,MATCH(N$7,'23'!$A:$A,FALSE)+2),"")</f>
        <v>0</v>
      </c>
      <c r="O30" s="11" cm="1">
        <f t="array" ref="O30">IFERROR(INDEX('23'!$A:$A,MATCH(O$7,'23'!$A:$A,FALSE)+2),"")</f>
        <v>0</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3</v>
      </c>
      <c r="C31" s="11">
        <v>1.25</v>
      </c>
      <c r="D31" s="11">
        <v>0.25</v>
      </c>
      <c r="E31" s="11">
        <v>1.5</v>
      </c>
      <c r="F31" s="11"/>
      <c r="G31" s="11"/>
      <c r="H31" s="11"/>
      <c r="I31" s="11"/>
      <c r="J31" s="10" t="str">
        <f t="shared" ca="1" si="3"/>
        <v>Incomplete</v>
      </c>
      <c r="L31" s="14">
        <f t="shared" si="4"/>
        <v>24</v>
      </c>
      <c r="M31" s="11" cm="1">
        <f t="array" ref="M31">IFERROR(INDEX('24'!$A:$A,MATCH(M$7,'24'!$A:$A,FALSE)+2),"")</f>
        <v>0</v>
      </c>
      <c r="N31" s="11" cm="1">
        <f t="array" ref="N31">IFERROR(INDEX('24'!$A:$A,MATCH(N$7,'24'!$A:$A,FALSE)+2),"")</f>
        <v>0</v>
      </c>
      <c r="O31" s="11" cm="1">
        <f t="array" ref="O31">IFERROR(INDEX('24'!$A:$A,MATCH(O$7,'24'!$A:$A,FALSE)+2),"")</f>
        <v>0</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sheetData>
  <mergeCells count="1">
    <mergeCell ref="B6:B7"/>
  </mergeCells>
  <conditionalFormatting sqref="C8:I31">
    <cfRule type="containsBlanks" dxfId="83" priority="5">
      <formula>LEN(TRIM(C8))=0</formula>
    </cfRule>
  </conditionalFormatting>
  <conditionalFormatting sqref="J8:J31">
    <cfRule type="cellIs" dxfId="82" priority="15" operator="equal">
      <formula>"Finished"</formula>
    </cfRule>
    <cfRule type="cellIs" dxfId="81" priority="16" operator="equal">
      <formula>"Flag for Review"</formula>
    </cfRule>
    <cfRule type="cellIs" dxfId="80" priority="17" operator="equal">
      <formula>"Incomplete"</formula>
    </cfRule>
  </conditionalFormatting>
  <conditionalFormatting sqref="M8:S31">
    <cfRule type="expression" dxfId="79" priority="1">
      <formula>C8=""</formula>
    </cfRule>
    <cfRule type="expression" dxfId="78" priority="2">
      <formula>M8/C8&gt;=0.75</formula>
    </cfRule>
    <cfRule type="expression" dxfId="77" priority="3">
      <formula>M8/C8&gt;=0.65</formula>
    </cfRule>
    <cfRule type="expression" dxfId="76" priority="4">
      <formula>M8/C8&gt;=0</formula>
    </cfRule>
  </conditionalFormatting>
  <conditionalFormatting sqref="P2">
    <cfRule type="expression" dxfId="75" priority="54">
      <formula>LEN(P2)=0</formula>
    </cfRule>
    <cfRule type="cellIs" dxfId="74" priority="212" operator="greaterThanOrEqual">
      <formula>0.75</formula>
    </cfRule>
    <cfRule type="cellIs" dxfId="73" priority="213" operator="greaterThanOrEqual">
      <formula>0.65</formula>
    </cfRule>
    <cfRule type="cellIs" dxfId="72"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2"/>
  <sheetViews>
    <sheetView zoomScaleNormal="100" workbookViewId="0"/>
  </sheetViews>
  <sheetFormatPr defaultColWidth="9.140625" defaultRowHeight="15" x14ac:dyDescent="0.25"/>
  <cols>
    <col min="1" max="1" width="9.140625" style="24"/>
    <col min="2" max="2" width="16.85546875" style="24" customWidth="1"/>
    <col min="3" max="4" width="20.42578125" style="24" customWidth="1"/>
    <col min="5" max="5" width="18.7109375" style="24" customWidth="1"/>
    <col min="6" max="9" width="11.42578125" style="24" customWidth="1"/>
    <col min="10" max="16384" width="9.140625" style="24"/>
  </cols>
  <sheetData>
    <row r="1" spans="1:13" ht="15.95" customHeight="1" x14ac:dyDescent="0.25">
      <c r="A1" s="7">
        <v>1</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Grid'!B:B,MATCH('1'!A1,'Point Grid'!A:A,0))</f>
        <v>1.5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3" t="s">
        <v>42</v>
      </c>
      <c r="C6" s="93"/>
      <c r="D6" s="93"/>
      <c r="E6" s="93"/>
      <c r="F6" s="93"/>
      <c r="G6" s="93"/>
      <c r="H6" s="93"/>
      <c r="I6" s="38"/>
      <c r="J6" s="31"/>
      <c r="K6" s="31"/>
      <c r="L6" s="31"/>
      <c r="M6" s="31"/>
    </row>
    <row r="7" spans="1:13" ht="15.95" customHeight="1" thickBot="1" x14ac:dyDescent="0.3">
      <c r="A7" s="9">
        <f>INDEX('Point Grid'!$C$8:$I$31,MATCH($A$1,'Point Grid'!$A$8:$A$31,0),MATCH(A6,'Point Grid'!$C$7:$I$7,0))</f>
        <v>1.5</v>
      </c>
      <c r="B7" s="93"/>
      <c r="C7" s="93"/>
      <c r="D7" s="93"/>
      <c r="E7" s="93"/>
      <c r="F7" s="93"/>
      <c r="G7" s="93"/>
      <c r="H7" s="93"/>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thickBot="1" x14ac:dyDescent="0.3">
      <c r="A9" s="30"/>
      <c r="B9" s="39"/>
      <c r="C9" s="39"/>
      <c r="D9" s="39"/>
      <c r="E9" s="39"/>
      <c r="F9" s="39"/>
      <c r="G9" s="39"/>
      <c r="H9" s="39"/>
      <c r="I9" s="40"/>
      <c r="J9" s="31"/>
      <c r="K9" s="31"/>
      <c r="L9" s="31"/>
      <c r="M9" s="31"/>
    </row>
    <row r="10" spans="1:13" x14ac:dyDescent="0.25">
      <c r="B10" s="31"/>
      <c r="C10" s="31"/>
      <c r="D10" s="31"/>
      <c r="E10" s="31"/>
      <c r="F10" s="31"/>
      <c r="G10" s="31"/>
      <c r="H10" s="31"/>
      <c r="I10" s="31"/>
      <c r="J10" s="31"/>
      <c r="K10" s="31"/>
      <c r="L10" s="31"/>
      <c r="M10" s="31"/>
    </row>
    <row r="11" spans="1:13" x14ac:dyDescent="0.25">
      <c r="B11" s="31"/>
      <c r="C11" s="31"/>
      <c r="D11" s="31"/>
      <c r="E11" s="31"/>
      <c r="F11" s="31"/>
      <c r="G11" s="31"/>
      <c r="H11" s="31"/>
      <c r="I11" s="31"/>
      <c r="J11" s="31"/>
      <c r="K11" s="31"/>
      <c r="L11" s="31"/>
      <c r="M11" s="31"/>
    </row>
    <row r="12" spans="1:13" x14ac:dyDescent="0.25">
      <c r="B12" s="31"/>
      <c r="C12" s="31"/>
      <c r="D12" s="31"/>
      <c r="E12" s="31"/>
      <c r="F12" s="31"/>
      <c r="G12" s="31"/>
      <c r="H12" s="31"/>
      <c r="I12" s="31"/>
      <c r="J12" s="31"/>
      <c r="K12" s="31"/>
      <c r="L12" s="31"/>
      <c r="M12" s="31"/>
    </row>
    <row r="13" spans="1:13" x14ac:dyDescent="0.25">
      <c r="B13" s="31"/>
      <c r="C13" s="31"/>
      <c r="D13" s="31"/>
      <c r="E13" s="31"/>
      <c r="F13" s="31"/>
      <c r="G13" s="31"/>
      <c r="H13" s="31"/>
      <c r="I13" s="31"/>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sheetData>
  <mergeCells count="2">
    <mergeCell ref="H1:I1"/>
    <mergeCell ref="B6:H7"/>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Grid'!B:B,MATCH('2'!A1,'Point Grid'!A:A,0))</f>
        <v>2</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44</v>
      </c>
      <c r="C6" s="33"/>
      <c r="D6" s="33"/>
      <c r="E6" s="33"/>
      <c r="F6" s="33"/>
      <c r="G6" s="33"/>
      <c r="H6" s="33"/>
      <c r="I6" s="36"/>
      <c r="J6" s="31"/>
      <c r="K6" s="31"/>
      <c r="L6" s="31"/>
      <c r="M6" s="31"/>
    </row>
    <row r="7" spans="1:13" ht="15.95" customHeight="1" x14ac:dyDescent="0.25">
      <c r="A7" s="9"/>
      <c r="B7" s="33" t="s">
        <v>45</v>
      </c>
      <c r="C7" s="33"/>
      <c r="D7" s="33"/>
      <c r="E7" s="33"/>
      <c r="F7" s="33"/>
      <c r="G7" s="33"/>
      <c r="H7" s="33"/>
      <c r="I7" s="36"/>
      <c r="J7" s="31"/>
      <c r="K7" s="31"/>
      <c r="L7" s="31"/>
      <c r="M7" s="31"/>
    </row>
    <row r="8" spans="1:13" ht="15.95" customHeight="1" x14ac:dyDescent="0.25">
      <c r="A8" s="9"/>
      <c r="B8" s="33" t="s">
        <v>46</v>
      </c>
      <c r="C8" s="33"/>
      <c r="D8" s="33"/>
      <c r="E8" s="33"/>
      <c r="F8" s="33"/>
      <c r="G8" s="33"/>
      <c r="H8" s="33"/>
      <c r="I8" s="36"/>
      <c r="J8" s="31"/>
      <c r="K8" s="31"/>
      <c r="L8" s="31"/>
      <c r="M8" s="31"/>
    </row>
    <row r="9" spans="1:13" ht="15.95" customHeight="1" x14ac:dyDescent="0.25">
      <c r="A9" s="9"/>
      <c r="B9" s="33" t="s">
        <v>47</v>
      </c>
      <c r="C9" s="33"/>
      <c r="D9" s="33"/>
      <c r="E9" s="33"/>
      <c r="F9" s="33"/>
      <c r="G9" s="33"/>
      <c r="H9" s="33"/>
      <c r="I9" s="36"/>
      <c r="J9" s="31"/>
      <c r="K9" s="31"/>
      <c r="L9" s="31"/>
      <c r="M9" s="31"/>
    </row>
    <row r="10" spans="1:13" ht="15.95" customHeight="1" x14ac:dyDescent="0.25">
      <c r="A10" s="9"/>
      <c r="B10" s="33" t="s">
        <v>48</v>
      </c>
      <c r="C10" s="33"/>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95" t="s">
        <v>49</v>
      </c>
      <c r="C12" s="95" t="s">
        <v>50</v>
      </c>
      <c r="D12" s="94" t="s">
        <v>52</v>
      </c>
      <c r="E12" s="94"/>
      <c r="F12" s="95" t="s">
        <v>51</v>
      </c>
      <c r="G12" s="33"/>
      <c r="H12" s="33"/>
      <c r="I12" s="36"/>
      <c r="J12" s="31"/>
      <c r="K12" s="31"/>
      <c r="L12" s="31"/>
      <c r="M12" s="31"/>
    </row>
    <row r="13" spans="1:13" ht="15.95" customHeight="1" x14ac:dyDescent="0.25">
      <c r="A13" s="9"/>
      <c r="B13" s="95"/>
      <c r="C13" s="95"/>
      <c r="D13" s="44" t="s">
        <v>32</v>
      </c>
      <c r="E13" s="44" t="s">
        <v>33</v>
      </c>
      <c r="F13" s="95"/>
      <c r="G13" s="33"/>
      <c r="H13" s="33"/>
      <c r="I13" s="36"/>
      <c r="J13" s="31"/>
      <c r="K13" s="31"/>
      <c r="L13" s="31"/>
      <c r="M13" s="31"/>
    </row>
    <row r="14" spans="1:13" ht="15.95" customHeight="1" x14ac:dyDescent="0.25">
      <c r="A14" s="9"/>
      <c r="B14" s="45" t="s">
        <v>53</v>
      </c>
      <c r="C14" s="55">
        <v>480</v>
      </c>
      <c r="D14" s="60">
        <v>1</v>
      </c>
      <c r="E14" s="44">
        <v>0.7</v>
      </c>
      <c r="F14" s="55">
        <v>45</v>
      </c>
      <c r="G14" s="33"/>
      <c r="H14" s="33"/>
      <c r="I14" s="36"/>
      <c r="J14" s="31"/>
      <c r="K14" s="31"/>
      <c r="L14" s="31"/>
      <c r="M14" s="31"/>
    </row>
    <row r="15" spans="1:13" ht="15.95" customHeight="1" x14ac:dyDescent="0.25">
      <c r="A15" s="9"/>
      <c r="B15" s="45" t="s">
        <v>54</v>
      </c>
      <c r="C15" s="55">
        <v>488</v>
      </c>
      <c r="D15" s="60">
        <v>1</v>
      </c>
      <c r="E15" s="44">
        <v>0.7</v>
      </c>
      <c r="F15" s="55">
        <v>45</v>
      </c>
      <c r="G15" s="33"/>
      <c r="H15" s="33"/>
      <c r="I15" s="36"/>
      <c r="J15" s="31"/>
      <c r="K15" s="31"/>
      <c r="L15" s="31"/>
      <c r="M15" s="31"/>
    </row>
    <row r="16" spans="1:13" ht="15.95" customHeight="1" x14ac:dyDescent="0.25">
      <c r="A16" s="9"/>
      <c r="B16" s="45" t="s">
        <v>55</v>
      </c>
      <c r="C16" s="55">
        <v>504</v>
      </c>
      <c r="D16" s="60">
        <v>1</v>
      </c>
      <c r="E16" s="44">
        <v>0.7</v>
      </c>
      <c r="F16" s="55">
        <v>50</v>
      </c>
      <c r="G16" s="33"/>
      <c r="H16" s="33"/>
      <c r="I16" s="36"/>
      <c r="J16" s="31"/>
      <c r="K16" s="31"/>
      <c r="L16" s="31"/>
      <c r="M16" s="31"/>
    </row>
    <row r="17" spans="1:13" ht="15.95" customHeight="1" x14ac:dyDescent="0.25">
      <c r="A17" s="9"/>
      <c r="B17" s="45" t="s">
        <v>56</v>
      </c>
      <c r="C17" s="55">
        <v>500</v>
      </c>
      <c r="D17" s="60">
        <v>1</v>
      </c>
      <c r="E17" s="44">
        <v>0.75</v>
      </c>
      <c r="F17" s="55">
        <v>50</v>
      </c>
      <c r="G17" s="33"/>
      <c r="H17" s="33"/>
      <c r="I17" s="36"/>
      <c r="J17" s="31"/>
      <c r="K17" s="31"/>
      <c r="L17" s="31"/>
      <c r="M17" s="31"/>
    </row>
    <row r="18" spans="1:13" ht="15.95" customHeight="1" x14ac:dyDescent="0.25">
      <c r="A18" s="9"/>
      <c r="B18" s="45" t="s">
        <v>57</v>
      </c>
      <c r="C18" s="55">
        <v>500</v>
      </c>
      <c r="D18" s="60">
        <v>1</v>
      </c>
      <c r="E18" s="44">
        <v>0.8</v>
      </c>
      <c r="F18" s="55">
        <v>55</v>
      </c>
      <c r="G18" s="33"/>
      <c r="H18" s="33"/>
      <c r="I18" s="36"/>
      <c r="J18" s="31"/>
      <c r="K18" s="31"/>
      <c r="L18" s="31"/>
      <c r="M18" s="31"/>
    </row>
    <row r="19" spans="1:13" ht="15.95" customHeight="1" x14ac:dyDescent="0.25">
      <c r="A19" s="9"/>
      <c r="B19" s="33"/>
      <c r="C19" s="33"/>
      <c r="D19" s="33"/>
      <c r="E19" s="33"/>
      <c r="F19" s="33"/>
      <c r="G19" s="33"/>
      <c r="H19" s="33"/>
      <c r="I19" s="36"/>
      <c r="J19" s="31"/>
      <c r="K19" s="31"/>
      <c r="L19" s="31"/>
      <c r="M19" s="31"/>
    </row>
    <row r="20" spans="1:13" ht="15.95" customHeight="1" x14ac:dyDescent="0.25">
      <c r="A20" s="9"/>
      <c r="B20" s="57"/>
      <c r="C20" s="57"/>
      <c r="D20" s="94" t="s">
        <v>65</v>
      </c>
      <c r="E20" s="94"/>
      <c r="F20" s="33"/>
      <c r="G20" s="33"/>
      <c r="H20" s="33"/>
      <c r="I20" s="36"/>
      <c r="J20" s="31"/>
      <c r="K20" s="31"/>
      <c r="L20" s="31"/>
      <c r="M20" s="31"/>
    </row>
    <row r="21" spans="1:13" ht="15.95" customHeight="1" x14ac:dyDescent="0.25">
      <c r="A21" s="9"/>
      <c r="B21" s="94" t="s">
        <v>58</v>
      </c>
      <c r="C21" s="94"/>
      <c r="D21" s="44" t="s">
        <v>59</v>
      </c>
      <c r="E21" s="44" t="s">
        <v>60</v>
      </c>
      <c r="F21" s="33"/>
      <c r="G21" s="33"/>
      <c r="H21" s="33"/>
      <c r="I21" s="36"/>
      <c r="J21" s="31"/>
      <c r="K21" s="31"/>
      <c r="L21" s="31"/>
      <c r="M21" s="31"/>
    </row>
    <row r="22" spans="1:13" ht="15.95" customHeight="1" x14ac:dyDescent="0.25">
      <c r="A22" s="9"/>
      <c r="B22" s="96" t="s">
        <v>61</v>
      </c>
      <c r="C22" s="94"/>
      <c r="D22" s="44">
        <v>125</v>
      </c>
      <c r="E22" s="44">
        <v>50</v>
      </c>
      <c r="F22" s="33"/>
      <c r="G22" s="33"/>
      <c r="H22" s="33"/>
      <c r="I22" s="36"/>
      <c r="J22" s="31"/>
      <c r="K22" s="31"/>
      <c r="L22" s="31"/>
      <c r="M22" s="31"/>
    </row>
    <row r="23" spans="1:13" ht="15.95" customHeight="1" x14ac:dyDescent="0.25">
      <c r="A23" s="9"/>
      <c r="B23" s="96" t="s">
        <v>63</v>
      </c>
      <c r="C23" s="94"/>
      <c r="D23" s="44">
        <v>150</v>
      </c>
      <c r="E23" s="44">
        <v>100</v>
      </c>
      <c r="F23" s="33"/>
      <c r="G23" s="33"/>
      <c r="H23" s="33"/>
      <c r="I23" s="36"/>
      <c r="J23" s="31"/>
      <c r="K23" s="31"/>
      <c r="L23" s="31"/>
      <c r="M23" s="31"/>
    </row>
    <row r="24" spans="1:13" ht="15.95" customHeight="1" x14ac:dyDescent="0.25">
      <c r="A24" s="9"/>
      <c r="B24" s="96" t="s">
        <v>62</v>
      </c>
      <c r="C24" s="94"/>
      <c r="D24" s="59">
        <v>175</v>
      </c>
      <c r="E24" s="44">
        <v>150</v>
      </c>
      <c r="F24" s="33"/>
      <c r="G24" s="33"/>
      <c r="H24" s="33"/>
      <c r="I24" s="36"/>
      <c r="J24" s="31"/>
      <c r="K24" s="31"/>
      <c r="L24" s="31"/>
      <c r="M24" s="31"/>
    </row>
    <row r="25" spans="1:13" ht="15.95" customHeight="1" x14ac:dyDescent="0.25">
      <c r="A25" s="9"/>
      <c r="B25" s="96" t="s">
        <v>64</v>
      </c>
      <c r="C25" s="94"/>
      <c r="D25" s="59">
        <v>200</v>
      </c>
      <c r="E25" s="44">
        <v>200</v>
      </c>
      <c r="F25" s="33"/>
      <c r="G25" s="33"/>
      <c r="H25" s="33"/>
      <c r="I25" s="36"/>
      <c r="J25" s="31"/>
      <c r="K25" s="31"/>
      <c r="L25" s="31"/>
      <c r="M25" s="31"/>
    </row>
    <row r="26" spans="1:13" ht="15.95" customHeight="1" x14ac:dyDescent="0.25">
      <c r="A26" s="9"/>
      <c r="B26" s="42"/>
      <c r="C26" s="46"/>
      <c r="D26" s="47"/>
      <c r="E26" s="33"/>
      <c r="F26" s="33"/>
      <c r="G26" s="33"/>
      <c r="H26" s="33"/>
      <c r="I26" s="36"/>
      <c r="J26" s="31"/>
      <c r="K26" s="31"/>
      <c r="L26" s="31"/>
      <c r="M26" s="31"/>
    </row>
    <row r="27" spans="1:13" ht="15.95" customHeight="1" x14ac:dyDescent="0.25">
      <c r="A27" s="29"/>
      <c r="B27" s="37"/>
      <c r="C27" s="37"/>
      <c r="D27" s="37"/>
      <c r="E27" s="37"/>
      <c r="F27" s="37"/>
      <c r="G27" s="37"/>
      <c r="H27" s="37"/>
      <c r="I27" s="38"/>
      <c r="J27" s="31"/>
      <c r="K27" s="31"/>
      <c r="L27" s="31"/>
      <c r="M27" s="31"/>
    </row>
    <row r="28" spans="1:13" ht="15.95" customHeight="1" x14ac:dyDescent="0.25">
      <c r="A28" s="26" t="s">
        <v>2</v>
      </c>
      <c r="B28" s="93" t="s">
        <v>43</v>
      </c>
      <c r="C28" s="93"/>
      <c r="D28" s="93"/>
      <c r="E28" s="93"/>
      <c r="F28" s="93"/>
      <c r="G28" s="93"/>
      <c r="H28" s="93"/>
      <c r="I28" s="38"/>
      <c r="J28" s="31"/>
      <c r="K28" s="31"/>
      <c r="L28" s="31"/>
      <c r="M28" s="31"/>
    </row>
    <row r="29" spans="1:13" ht="15.95" customHeight="1" thickBot="1" x14ac:dyDescent="0.3">
      <c r="A29" s="9">
        <f>INDEX('Point Grid'!$C$8:$I$31,MATCH($A$1,'Point Grid'!$A$8:$A$31,0),MATCH(A28,'Point Grid'!$C$7:$I$7,0))</f>
        <v>2</v>
      </c>
      <c r="B29" s="93"/>
      <c r="C29" s="93"/>
      <c r="D29" s="93"/>
      <c r="E29" s="93"/>
      <c r="F29" s="93"/>
      <c r="G29" s="93"/>
      <c r="H29" s="93"/>
      <c r="I29" s="38"/>
      <c r="J29" s="31"/>
      <c r="K29" s="31"/>
      <c r="L29" s="31"/>
      <c r="M29" s="31"/>
    </row>
    <row r="30" spans="1:13" ht="15.95" customHeight="1" thickBot="1" x14ac:dyDescent="0.3">
      <c r="A30" s="5"/>
      <c r="B30" s="37"/>
      <c r="C30" s="37"/>
      <c r="D30" s="37"/>
      <c r="E30" s="37"/>
      <c r="F30" s="37"/>
      <c r="G30" s="37"/>
      <c r="H30" s="37"/>
      <c r="I30" s="38"/>
      <c r="J30" s="31"/>
      <c r="K30" s="31"/>
      <c r="L30" s="31"/>
      <c r="M30" s="31"/>
    </row>
    <row r="31" spans="1:13" ht="15.95" customHeight="1" thickBot="1" x14ac:dyDescent="0.3">
      <c r="A31" s="30"/>
      <c r="B31" s="39"/>
      <c r="C31" s="39"/>
      <c r="D31" s="39"/>
      <c r="E31" s="39"/>
      <c r="F31" s="39"/>
      <c r="G31" s="39"/>
      <c r="H31" s="39"/>
      <c r="I31" s="40"/>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sheetData>
  <mergeCells count="12">
    <mergeCell ref="B28:H29"/>
    <mergeCell ref="H1:I1"/>
    <mergeCell ref="D12:E12"/>
    <mergeCell ref="B12:B13"/>
    <mergeCell ref="F12:F13"/>
    <mergeCell ref="C12:C13"/>
    <mergeCell ref="B21:C21"/>
    <mergeCell ref="B22:C22"/>
    <mergeCell ref="B23:C23"/>
    <mergeCell ref="B24:C24"/>
    <mergeCell ref="B25:C25"/>
    <mergeCell ref="D20:E20"/>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5"/>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5" width="20" style="24" customWidth="1"/>
    <col min="6" max="9" width="11.42578125" style="24" customWidth="1"/>
    <col min="10" max="16384" width="9.140625" style="24"/>
  </cols>
  <sheetData>
    <row r="1" spans="1:13" ht="15.95" customHeight="1" x14ac:dyDescent="0.25">
      <c r="A1" s="7">
        <v>3</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Grid'!B:B,MATCH('3'!A1,'Point Grid'!A:A,0))</f>
        <v>1.5</v>
      </c>
      <c r="B4" s="33" t="s">
        <v>66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s="52" customFormat="1" x14ac:dyDescent="0.25">
      <c r="A6" s="48"/>
      <c r="B6" s="33" t="s">
        <v>67</v>
      </c>
      <c r="C6" s="33"/>
      <c r="D6" s="33"/>
      <c r="E6" s="33"/>
      <c r="F6" s="33"/>
      <c r="G6" s="49"/>
      <c r="H6" s="49"/>
      <c r="I6" s="50"/>
      <c r="J6" s="51"/>
      <c r="K6" s="51"/>
      <c r="L6" s="51"/>
      <c r="M6" s="51"/>
    </row>
    <row r="7" spans="1:13" ht="15.95" customHeight="1" x14ac:dyDescent="0.25">
      <c r="A7" s="9"/>
      <c r="B7" s="33" t="s">
        <v>68</v>
      </c>
      <c r="C7" s="33"/>
      <c r="D7" s="33"/>
      <c r="E7" s="33"/>
      <c r="F7" s="33"/>
      <c r="G7" s="33"/>
      <c r="H7" s="33"/>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9"/>
      <c r="B9" s="33" t="s">
        <v>69</v>
      </c>
      <c r="C9" s="33"/>
      <c r="D9" s="33"/>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26" t="s">
        <v>2</v>
      </c>
      <c r="B11" s="93" t="s">
        <v>73</v>
      </c>
      <c r="C11" s="93"/>
      <c r="D11" s="93"/>
      <c r="E11" s="93"/>
      <c r="F11" s="93"/>
      <c r="G11" s="93"/>
      <c r="H11" s="93"/>
      <c r="I11" s="36"/>
      <c r="J11" s="31"/>
      <c r="K11" s="31"/>
      <c r="L11" s="31"/>
      <c r="M11" s="31"/>
    </row>
    <row r="12" spans="1:13" ht="15" customHeight="1" thickBot="1" x14ac:dyDescent="0.3">
      <c r="A12" s="9">
        <f>INDEX('Point Grid'!$C$8:$I$31,MATCH($A$1,'Point Grid'!$A$8:$A$31,0),MATCH(A11,'Point Grid'!$C$7:$I$7,0))</f>
        <v>0.5</v>
      </c>
      <c r="B12" s="93"/>
      <c r="C12" s="93"/>
      <c r="D12" s="93"/>
      <c r="E12" s="93"/>
      <c r="F12" s="93"/>
      <c r="G12" s="93"/>
      <c r="H12" s="93"/>
      <c r="I12" s="36"/>
      <c r="J12" s="31"/>
      <c r="K12" s="31"/>
      <c r="L12" s="31"/>
      <c r="M12" s="31"/>
    </row>
    <row r="13" spans="1:13" ht="15.75" thickBot="1" x14ac:dyDescent="0.3">
      <c r="A13" s="5"/>
      <c r="B13" s="37"/>
      <c r="C13" s="37"/>
      <c r="D13" s="37"/>
      <c r="E13" s="37"/>
      <c r="F13" s="37"/>
      <c r="G13" s="37"/>
      <c r="H13" s="37"/>
      <c r="I13" s="36"/>
      <c r="J13" s="31"/>
      <c r="K13" s="31"/>
      <c r="L13" s="31"/>
      <c r="M13" s="31"/>
    </row>
    <row r="14" spans="1:13" x14ac:dyDescent="0.25">
      <c r="A14" s="9"/>
      <c r="B14" s="33"/>
      <c r="C14" s="33"/>
      <c r="D14" s="33"/>
      <c r="E14" s="33"/>
      <c r="F14" s="33"/>
      <c r="G14" s="33"/>
      <c r="H14" s="33"/>
      <c r="I14" s="36"/>
      <c r="J14" s="31"/>
      <c r="K14" s="31"/>
      <c r="L14" s="31"/>
      <c r="M14" s="31"/>
    </row>
    <row r="15" spans="1:13" x14ac:dyDescent="0.25">
      <c r="A15" s="26" t="s">
        <v>3</v>
      </c>
      <c r="B15" s="93" t="s">
        <v>71</v>
      </c>
      <c r="C15" s="93"/>
      <c r="D15" s="93"/>
      <c r="E15" s="93"/>
      <c r="F15" s="93"/>
      <c r="G15" s="93"/>
      <c r="H15" s="93"/>
      <c r="I15" s="36"/>
      <c r="J15" s="31"/>
      <c r="K15" s="31"/>
      <c r="L15" s="31"/>
      <c r="M15" s="31"/>
    </row>
    <row r="16" spans="1:13" ht="15.75" thickBot="1" x14ac:dyDescent="0.3">
      <c r="A16" s="9">
        <f>INDEX('Point Grid'!$C$8:$I$31,MATCH($A$1,'Point Grid'!$A$8:$A$31,0),MATCH(A15,'Point Grid'!$C$7:$I$7,0))</f>
        <v>0.5</v>
      </c>
      <c r="B16" s="93"/>
      <c r="C16" s="93"/>
      <c r="D16" s="93"/>
      <c r="E16" s="93"/>
      <c r="F16" s="93"/>
      <c r="G16" s="93"/>
      <c r="H16" s="93"/>
      <c r="I16" s="36"/>
      <c r="J16" s="31"/>
      <c r="K16" s="31"/>
      <c r="L16" s="31"/>
      <c r="M16" s="31"/>
    </row>
    <row r="17" spans="1:13" ht="15.95" customHeight="1" thickBot="1" x14ac:dyDescent="0.3">
      <c r="A17" s="5"/>
      <c r="B17" s="37"/>
      <c r="C17" s="37"/>
      <c r="D17" s="37"/>
      <c r="E17" s="37"/>
      <c r="F17" s="37"/>
      <c r="G17" s="37"/>
      <c r="H17" s="37"/>
      <c r="I17" s="36"/>
      <c r="J17" s="31"/>
      <c r="K17" s="31"/>
      <c r="L17" s="31"/>
      <c r="M17" s="31"/>
    </row>
    <row r="18" spans="1:13" ht="15.95" customHeight="1" x14ac:dyDescent="0.25">
      <c r="A18" s="29"/>
      <c r="B18" s="33"/>
      <c r="C18" s="33"/>
      <c r="D18" s="33"/>
      <c r="E18" s="33"/>
      <c r="F18" s="33"/>
      <c r="G18" s="37"/>
      <c r="H18" s="37"/>
      <c r="I18" s="38"/>
      <c r="J18" s="31"/>
      <c r="K18" s="31"/>
      <c r="L18" s="31"/>
      <c r="M18" s="31"/>
    </row>
    <row r="19" spans="1:13" ht="15.95" customHeight="1" x14ac:dyDescent="0.25">
      <c r="A19" s="26" t="s">
        <v>4</v>
      </c>
      <c r="B19" s="93" t="s">
        <v>72</v>
      </c>
      <c r="C19" s="93"/>
      <c r="D19" s="93"/>
      <c r="E19" s="93"/>
      <c r="F19" s="93"/>
      <c r="G19" s="93"/>
      <c r="H19" s="93"/>
      <c r="I19" s="38"/>
      <c r="J19" s="31"/>
      <c r="K19" s="31"/>
      <c r="L19" s="31"/>
      <c r="M19" s="31"/>
    </row>
    <row r="20" spans="1:13" ht="15.95" customHeight="1" thickBot="1" x14ac:dyDescent="0.3">
      <c r="A20" s="9">
        <f>INDEX('Point Grid'!$C$8:$I$31,MATCH($A$1,'Point Grid'!$A$8:$A$31,0),MATCH(A19,'Point Grid'!$C$7:$I$7,0))</f>
        <v>0.5</v>
      </c>
      <c r="B20" s="93"/>
      <c r="C20" s="93"/>
      <c r="D20" s="93"/>
      <c r="E20" s="93"/>
      <c r="F20" s="93"/>
      <c r="G20" s="93"/>
      <c r="H20" s="93"/>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thickBot="1" x14ac:dyDescent="0.3">
      <c r="A22" s="30"/>
      <c r="B22" s="39"/>
      <c r="C22" s="39"/>
      <c r="D22" s="39"/>
      <c r="E22" s="39"/>
      <c r="F22" s="39"/>
      <c r="G22" s="39"/>
      <c r="H22" s="39"/>
      <c r="I22" s="40"/>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sheetData>
  <mergeCells count="4">
    <mergeCell ref="B19:H20"/>
    <mergeCell ref="H1:I1"/>
    <mergeCell ref="B15:H16"/>
    <mergeCell ref="B11:H12"/>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67"/>
  <sheetViews>
    <sheetView zoomScaleNormal="100" workbookViewId="0"/>
  </sheetViews>
  <sheetFormatPr defaultColWidth="9.140625" defaultRowHeight="15" x14ac:dyDescent="0.25"/>
  <cols>
    <col min="1" max="1" width="9.140625" style="24"/>
    <col min="2" max="2" width="16.85546875" style="24" customWidth="1"/>
    <col min="3" max="6" width="19.28515625" style="24" customWidth="1"/>
    <col min="7" max="7" width="11.42578125" style="24" customWidth="1"/>
    <col min="8" max="8" width="18.140625" style="24" customWidth="1"/>
    <col min="9" max="9" width="11.42578125" style="24" customWidth="1"/>
    <col min="10" max="16384" width="9.140625" style="24"/>
  </cols>
  <sheetData>
    <row r="1" spans="1:13" ht="15.95" customHeight="1" x14ac:dyDescent="0.25">
      <c r="A1" s="7">
        <v>4</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Grid'!B:B,MATCH('4'!A1,'Point Grid'!A:A,0))</f>
        <v>7.5</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77</v>
      </c>
      <c r="C6" s="33"/>
      <c r="D6" s="33"/>
      <c r="E6" s="33"/>
      <c r="F6" s="33"/>
      <c r="G6" s="33"/>
      <c r="H6" s="33"/>
      <c r="I6" s="36"/>
      <c r="J6" s="31"/>
      <c r="K6" s="31"/>
      <c r="L6" s="31"/>
      <c r="M6" s="31"/>
    </row>
    <row r="7" spans="1:13" ht="15.95" customHeight="1" x14ac:dyDescent="0.25">
      <c r="A7" s="9"/>
      <c r="B7" s="33" t="s">
        <v>38</v>
      </c>
      <c r="C7" s="33"/>
      <c r="D7" s="33"/>
      <c r="E7" s="33"/>
      <c r="F7" s="33"/>
      <c r="G7" s="33"/>
      <c r="H7" s="33"/>
      <c r="I7" s="36"/>
      <c r="J7" s="31"/>
      <c r="K7" s="31"/>
      <c r="L7" s="31"/>
      <c r="M7" s="31"/>
    </row>
    <row r="8" spans="1:13" ht="15.95" customHeight="1" x14ac:dyDescent="0.25">
      <c r="A8" s="9"/>
      <c r="B8" s="33" t="s">
        <v>78</v>
      </c>
      <c r="C8" s="33"/>
      <c r="D8" s="33"/>
      <c r="E8" s="33"/>
      <c r="F8" s="33"/>
      <c r="G8" s="33"/>
      <c r="H8" s="33"/>
      <c r="I8" s="36"/>
      <c r="J8" s="31"/>
      <c r="K8" s="31"/>
      <c r="L8" s="31"/>
      <c r="M8" s="31"/>
    </row>
    <row r="9" spans="1:13" ht="15.95" customHeight="1" x14ac:dyDescent="0.25">
      <c r="A9" s="9"/>
      <c r="B9" s="33" t="s">
        <v>37</v>
      </c>
      <c r="C9" s="33"/>
      <c r="D9" s="33"/>
      <c r="E9" s="33"/>
      <c r="F9" s="33"/>
      <c r="G9" s="33"/>
      <c r="H9" s="33"/>
      <c r="I9" s="36"/>
      <c r="J9" s="31"/>
      <c r="K9" s="31"/>
      <c r="L9" s="31"/>
      <c r="M9" s="31"/>
    </row>
    <row r="10" spans="1:13" ht="15.95" customHeight="1" x14ac:dyDescent="0.25">
      <c r="A10" s="9"/>
      <c r="B10" s="33"/>
      <c r="C10" s="33" t="s">
        <v>79</v>
      </c>
      <c r="D10" s="33"/>
      <c r="E10" s="33"/>
      <c r="F10" s="33"/>
      <c r="G10" s="33"/>
      <c r="H10" s="33"/>
      <c r="I10" s="36"/>
      <c r="J10" s="31"/>
      <c r="K10" s="31"/>
      <c r="L10" s="31"/>
      <c r="M10" s="31"/>
    </row>
    <row r="11" spans="1:13" ht="15.95" customHeight="1" x14ac:dyDescent="0.25">
      <c r="A11" s="9"/>
      <c r="B11" s="33"/>
      <c r="C11" s="33" t="s">
        <v>80</v>
      </c>
      <c r="D11" s="33"/>
      <c r="E11" s="33"/>
      <c r="F11" s="33"/>
      <c r="G11" s="33"/>
      <c r="H11" s="33"/>
      <c r="I11" s="36"/>
      <c r="J11" s="31"/>
      <c r="K11" s="31"/>
      <c r="L11" s="31"/>
      <c r="M11" s="31"/>
    </row>
    <row r="12" spans="1:13" ht="15.95" customHeight="1" x14ac:dyDescent="0.25">
      <c r="A12" s="9"/>
      <c r="B12" s="33" t="s">
        <v>81</v>
      </c>
      <c r="C12" s="33"/>
      <c r="D12" s="33"/>
      <c r="E12" s="33"/>
      <c r="F12" s="33"/>
      <c r="G12" s="33"/>
      <c r="H12" s="33"/>
      <c r="I12" s="36"/>
      <c r="J12" s="31"/>
      <c r="K12" s="31"/>
      <c r="L12" s="31"/>
      <c r="M12" s="31"/>
    </row>
    <row r="13" spans="1:13" ht="15.95" customHeight="1" x14ac:dyDescent="0.25">
      <c r="A13" s="9"/>
      <c r="B13" s="33" t="s">
        <v>82</v>
      </c>
      <c r="C13" s="33"/>
      <c r="D13" s="33"/>
      <c r="E13" s="33"/>
      <c r="F13" s="33"/>
      <c r="G13" s="33"/>
      <c r="H13" s="33"/>
      <c r="I13" s="36"/>
      <c r="J13" s="31"/>
      <c r="K13" s="31"/>
      <c r="L13" s="31"/>
      <c r="M13" s="31"/>
    </row>
    <row r="14" spans="1:13" ht="15.95" customHeight="1" x14ac:dyDescent="0.25">
      <c r="A14" s="9"/>
      <c r="B14" s="33" t="s">
        <v>83</v>
      </c>
      <c r="C14" s="33"/>
      <c r="D14" s="33"/>
      <c r="E14" s="33"/>
      <c r="F14" s="33"/>
      <c r="G14" s="33"/>
      <c r="H14" s="33"/>
      <c r="I14" s="36"/>
      <c r="J14" s="31"/>
      <c r="K14" s="31"/>
      <c r="L14" s="31"/>
      <c r="M14" s="31"/>
    </row>
    <row r="15" spans="1:13" ht="15.95" customHeight="1" x14ac:dyDescent="0.25">
      <c r="A15" s="9"/>
      <c r="B15" s="33" t="s">
        <v>84</v>
      </c>
      <c r="C15" s="33"/>
      <c r="D15" s="33"/>
      <c r="E15" s="33"/>
      <c r="F15" s="33"/>
      <c r="G15" s="33"/>
      <c r="H15" s="33"/>
      <c r="I15" s="36"/>
      <c r="J15" s="31"/>
      <c r="K15" s="31"/>
      <c r="L15" s="31"/>
      <c r="M15" s="31"/>
    </row>
    <row r="16" spans="1:13" ht="15.95" customHeight="1" x14ac:dyDescent="0.25">
      <c r="A16" s="9"/>
      <c r="B16" s="33" t="s">
        <v>85</v>
      </c>
      <c r="C16" s="33"/>
      <c r="D16" s="33"/>
      <c r="E16" s="33"/>
      <c r="F16" s="33"/>
      <c r="G16" s="33"/>
      <c r="H16" s="33"/>
      <c r="I16" s="36"/>
      <c r="J16" s="31"/>
      <c r="K16" s="31"/>
      <c r="L16" s="31"/>
      <c r="M16" s="31"/>
    </row>
    <row r="17" spans="1:13" ht="15.95" customHeight="1" x14ac:dyDescent="0.25">
      <c r="A17" s="9"/>
      <c r="B17" s="33" t="s">
        <v>86</v>
      </c>
      <c r="C17" s="33"/>
      <c r="D17" s="33"/>
      <c r="E17" s="33"/>
      <c r="F17" s="33"/>
      <c r="G17" s="33"/>
      <c r="H17" s="33"/>
      <c r="I17" s="36"/>
      <c r="J17" s="31"/>
      <c r="K17" s="31"/>
      <c r="L17" s="31"/>
      <c r="M17" s="31"/>
    </row>
    <row r="18" spans="1:13" ht="15.95" customHeight="1" x14ac:dyDescent="0.25">
      <c r="A18" s="9"/>
      <c r="B18" s="33" t="s">
        <v>87</v>
      </c>
      <c r="C18" s="33"/>
      <c r="D18" s="33"/>
      <c r="E18" s="33"/>
      <c r="F18" s="33"/>
      <c r="G18" s="33"/>
      <c r="H18" s="33"/>
      <c r="I18" s="36"/>
      <c r="J18" s="31"/>
      <c r="K18" s="31"/>
      <c r="L18" s="31"/>
      <c r="M18" s="31"/>
    </row>
    <row r="19" spans="1:13" ht="15.95" customHeight="1" x14ac:dyDescent="0.25">
      <c r="A19" s="9"/>
      <c r="B19" s="33" t="s">
        <v>88</v>
      </c>
      <c r="C19" s="33"/>
      <c r="D19" s="33"/>
      <c r="E19" s="33"/>
      <c r="F19" s="33"/>
      <c r="G19" s="33"/>
      <c r="H19" s="33"/>
      <c r="I19" s="36"/>
      <c r="J19" s="31"/>
      <c r="K19" s="31"/>
      <c r="L19" s="31"/>
      <c r="M19" s="31"/>
    </row>
    <row r="20" spans="1:13" ht="15.95" customHeight="1" x14ac:dyDescent="0.25">
      <c r="A20" s="9"/>
      <c r="B20" s="33"/>
      <c r="C20" s="33"/>
      <c r="D20" s="33"/>
      <c r="E20" s="33"/>
      <c r="F20" s="33"/>
      <c r="G20" s="33"/>
      <c r="H20" s="33"/>
      <c r="I20" s="36"/>
      <c r="J20" s="31"/>
      <c r="K20" s="31"/>
      <c r="L20" s="31"/>
      <c r="M20" s="31"/>
    </row>
    <row r="21" spans="1:13" ht="30" x14ac:dyDescent="0.25">
      <c r="A21" s="9"/>
      <c r="B21" s="54" t="s">
        <v>70</v>
      </c>
      <c r="C21" s="54" t="s">
        <v>89</v>
      </c>
      <c r="D21" s="54" t="s">
        <v>90</v>
      </c>
      <c r="E21" s="54" t="s">
        <v>91</v>
      </c>
      <c r="F21" s="54" t="s">
        <v>92</v>
      </c>
      <c r="G21" s="33"/>
      <c r="H21" s="33"/>
      <c r="I21" s="36"/>
      <c r="J21" s="31"/>
      <c r="K21" s="31"/>
      <c r="L21" s="31"/>
      <c r="M21" s="31"/>
    </row>
    <row r="22" spans="1:13" ht="15.95" customHeight="1" x14ac:dyDescent="0.25">
      <c r="A22" s="9"/>
      <c r="B22" s="44">
        <v>2010</v>
      </c>
      <c r="C22" s="55">
        <v>400000</v>
      </c>
      <c r="D22" s="44">
        <v>400</v>
      </c>
      <c r="E22" s="55">
        <v>630000</v>
      </c>
      <c r="F22" s="44">
        <v>600</v>
      </c>
      <c r="G22" s="33"/>
      <c r="H22" s="33"/>
      <c r="I22" s="36"/>
      <c r="J22" s="31"/>
      <c r="K22" s="31"/>
      <c r="L22" s="31"/>
      <c r="M22" s="31"/>
    </row>
    <row r="23" spans="1:13" ht="15.95" customHeight="1" x14ac:dyDescent="0.25">
      <c r="A23" s="9"/>
      <c r="B23" s="44">
        <v>2011</v>
      </c>
      <c r="C23" s="55">
        <v>2200000</v>
      </c>
      <c r="D23" s="59">
        <v>2000</v>
      </c>
      <c r="E23" s="55">
        <v>3105000</v>
      </c>
      <c r="F23" s="59">
        <v>2700</v>
      </c>
      <c r="G23" s="33"/>
      <c r="H23" s="33"/>
      <c r="I23" s="36"/>
      <c r="J23" s="31"/>
      <c r="K23" s="31"/>
      <c r="L23" s="31"/>
      <c r="M23" s="31"/>
    </row>
    <row r="24" spans="1:13" ht="15.95" customHeight="1" x14ac:dyDescent="0.25">
      <c r="A24" s="9"/>
      <c r="B24" s="44">
        <v>2012</v>
      </c>
      <c r="C24" s="55">
        <v>16800000</v>
      </c>
      <c r="D24" s="59">
        <v>14000</v>
      </c>
      <c r="E24" s="55">
        <v>18750000</v>
      </c>
      <c r="F24" s="59">
        <v>15000</v>
      </c>
      <c r="G24" s="33"/>
      <c r="H24" s="33"/>
      <c r="I24" s="36"/>
      <c r="J24" s="31"/>
      <c r="K24" s="31"/>
      <c r="L24" s="31"/>
      <c r="M24" s="31"/>
    </row>
    <row r="25" spans="1:13" ht="15.95" customHeight="1" x14ac:dyDescent="0.25">
      <c r="A25" s="9"/>
      <c r="B25" s="33"/>
      <c r="C25" s="33"/>
      <c r="D25" s="33"/>
      <c r="E25" s="33"/>
      <c r="F25" s="33"/>
      <c r="G25" s="33"/>
      <c r="H25" s="33"/>
      <c r="I25" s="36"/>
      <c r="J25" s="31"/>
      <c r="K25" s="31"/>
      <c r="L25" s="31"/>
      <c r="M25" s="31"/>
    </row>
    <row r="26" spans="1:13" ht="15.95" customHeight="1" x14ac:dyDescent="0.25">
      <c r="A26" s="9"/>
      <c r="B26" s="33"/>
      <c r="C26" s="94" t="s">
        <v>97</v>
      </c>
      <c r="D26" s="94"/>
      <c r="E26" s="94"/>
      <c r="F26" s="94"/>
      <c r="G26" s="33"/>
      <c r="H26" s="33"/>
      <c r="I26" s="36"/>
      <c r="J26" s="31"/>
      <c r="K26" s="31"/>
      <c r="L26" s="31"/>
      <c r="M26" s="31"/>
    </row>
    <row r="27" spans="1:13" ht="15.95" customHeight="1" x14ac:dyDescent="0.25">
      <c r="A27" s="9"/>
      <c r="B27" s="44" t="s">
        <v>39</v>
      </c>
      <c r="C27" s="44" t="s">
        <v>93</v>
      </c>
      <c r="D27" s="44" t="s">
        <v>94</v>
      </c>
      <c r="E27" s="44" t="s">
        <v>95</v>
      </c>
      <c r="F27" s="44" t="s">
        <v>96</v>
      </c>
      <c r="G27" s="33"/>
      <c r="H27" s="33"/>
      <c r="I27" s="36"/>
      <c r="J27" s="31"/>
      <c r="K27" s="31"/>
      <c r="L27" s="31"/>
      <c r="M27" s="31"/>
    </row>
    <row r="28" spans="1:13" ht="15.95" customHeight="1" x14ac:dyDescent="0.25">
      <c r="A28" s="9"/>
      <c r="B28" s="44">
        <v>2008</v>
      </c>
      <c r="C28" s="55">
        <v>0</v>
      </c>
      <c r="D28" s="55">
        <v>200</v>
      </c>
      <c r="E28" s="55">
        <v>800</v>
      </c>
      <c r="F28" s="55">
        <v>1000</v>
      </c>
      <c r="G28" s="33"/>
      <c r="H28" s="33"/>
      <c r="I28" s="36"/>
      <c r="J28" s="31"/>
      <c r="K28" s="31"/>
      <c r="L28" s="31"/>
      <c r="M28" s="31"/>
    </row>
    <row r="29" spans="1:13" ht="15.95" customHeight="1" x14ac:dyDescent="0.25">
      <c r="A29" s="9"/>
      <c r="B29" s="44">
        <v>2009</v>
      </c>
      <c r="C29" s="55">
        <v>50000</v>
      </c>
      <c r="D29" s="55">
        <v>61300</v>
      </c>
      <c r="E29" s="55">
        <v>78200</v>
      </c>
      <c r="F29" s="55">
        <v>80000</v>
      </c>
      <c r="G29" s="33"/>
      <c r="H29" s="33"/>
      <c r="I29" s="36"/>
      <c r="J29" s="31"/>
      <c r="K29" s="31"/>
      <c r="L29" s="31"/>
      <c r="M29" s="31"/>
    </row>
    <row r="30" spans="1:13" ht="15.95" customHeight="1" x14ac:dyDescent="0.25">
      <c r="A30" s="9"/>
      <c r="B30" s="44">
        <v>2010</v>
      </c>
      <c r="C30" s="55">
        <v>380500</v>
      </c>
      <c r="D30" s="55">
        <v>587000</v>
      </c>
      <c r="E30" s="55">
        <v>624486</v>
      </c>
      <c r="F30" s="57"/>
      <c r="G30" s="33"/>
      <c r="H30" s="33"/>
      <c r="I30" s="36"/>
      <c r="J30" s="31"/>
      <c r="K30" s="31"/>
      <c r="L30" s="31"/>
      <c r="M30" s="31"/>
    </row>
    <row r="31" spans="1:13" ht="15.95" customHeight="1" x14ac:dyDescent="0.25">
      <c r="A31" s="9"/>
      <c r="B31" s="44">
        <v>2011</v>
      </c>
      <c r="C31" s="55">
        <v>671600</v>
      </c>
      <c r="D31" s="55">
        <v>1316239</v>
      </c>
      <c r="E31" s="57"/>
      <c r="F31" s="57"/>
      <c r="G31" s="33"/>
      <c r="H31" s="33"/>
      <c r="I31" s="36"/>
      <c r="J31" s="31"/>
      <c r="K31" s="31"/>
      <c r="L31" s="31"/>
      <c r="M31" s="31"/>
    </row>
    <row r="32" spans="1:13" ht="15.95" customHeight="1" x14ac:dyDescent="0.25">
      <c r="A32" s="9"/>
      <c r="B32" s="44">
        <v>2012</v>
      </c>
      <c r="C32" s="55">
        <v>9706667</v>
      </c>
      <c r="D32" s="57"/>
      <c r="E32" s="57"/>
      <c r="F32" s="57"/>
      <c r="G32" s="33"/>
      <c r="H32" s="33"/>
      <c r="I32" s="36"/>
      <c r="J32" s="31"/>
      <c r="K32" s="31"/>
      <c r="L32" s="31"/>
      <c r="M32" s="31"/>
    </row>
    <row r="33" spans="1:13" ht="15.95" customHeight="1" x14ac:dyDescent="0.25">
      <c r="A33" s="9"/>
      <c r="B33" s="33"/>
      <c r="C33" s="33"/>
      <c r="D33" s="33"/>
      <c r="E33" s="33"/>
      <c r="F33" s="33"/>
      <c r="G33" s="33"/>
      <c r="H33" s="33"/>
      <c r="I33" s="36"/>
      <c r="J33" s="31"/>
      <c r="K33" s="31"/>
      <c r="L33" s="31"/>
      <c r="M33" s="31"/>
    </row>
    <row r="34" spans="1:13" ht="15.95" customHeight="1" x14ac:dyDescent="0.25">
      <c r="A34" s="9"/>
      <c r="B34" s="33"/>
      <c r="C34" s="94" t="s">
        <v>98</v>
      </c>
      <c r="D34" s="94"/>
      <c r="E34" s="94"/>
      <c r="F34" s="94"/>
      <c r="G34" s="33"/>
      <c r="H34" s="33"/>
      <c r="I34" s="36"/>
      <c r="J34" s="31"/>
      <c r="K34" s="31"/>
      <c r="L34" s="31"/>
      <c r="M34" s="31"/>
    </row>
    <row r="35" spans="1:13" ht="15.95" customHeight="1" x14ac:dyDescent="0.25">
      <c r="A35" s="9"/>
      <c r="B35" s="44" t="s">
        <v>39</v>
      </c>
      <c r="C35" s="44" t="s">
        <v>93</v>
      </c>
      <c r="D35" s="44" t="s">
        <v>94</v>
      </c>
      <c r="E35" s="44" t="s">
        <v>95</v>
      </c>
      <c r="F35" s="44" t="s">
        <v>96</v>
      </c>
      <c r="G35" s="33"/>
      <c r="H35" s="33"/>
      <c r="I35" s="36"/>
      <c r="J35" s="31"/>
      <c r="K35" s="31"/>
      <c r="L35" s="31"/>
      <c r="M35" s="31"/>
    </row>
    <row r="36" spans="1:13" ht="15.95" customHeight="1" x14ac:dyDescent="0.25">
      <c r="A36" s="9"/>
      <c r="B36" s="44">
        <v>2007</v>
      </c>
      <c r="C36" s="55"/>
      <c r="D36" s="55"/>
      <c r="E36" s="55">
        <v>123600000</v>
      </c>
      <c r="F36" s="55">
        <v>125000000</v>
      </c>
      <c r="G36" s="33"/>
      <c r="H36" s="33"/>
      <c r="I36" s="36"/>
      <c r="J36" s="31"/>
      <c r="K36" s="31"/>
      <c r="L36" s="31"/>
      <c r="M36" s="31"/>
    </row>
    <row r="37" spans="1:13" ht="15.95" customHeight="1" x14ac:dyDescent="0.25">
      <c r="A37" s="9"/>
      <c r="B37" s="44">
        <v>2008</v>
      </c>
      <c r="C37" s="55"/>
      <c r="D37" s="55">
        <v>62700000</v>
      </c>
      <c r="E37" s="55">
        <v>68600000</v>
      </c>
      <c r="F37" s="55">
        <v>70000000</v>
      </c>
      <c r="G37" s="33"/>
      <c r="H37" s="33"/>
      <c r="I37" s="36"/>
      <c r="J37" s="31"/>
      <c r="K37" s="31"/>
      <c r="L37" s="31"/>
      <c r="M37" s="31"/>
    </row>
    <row r="38" spans="1:13" ht="15.95" customHeight="1" x14ac:dyDescent="0.25">
      <c r="A38" s="9"/>
      <c r="B38" s="44">
        <v>2009</v>
      </c>
      <c r="C38" s="55">
        <v>75000000</v>
      </c>
      <c r="D38" s="55">
        <v>83300000</v>
      </c>
      <c r="E38" s="55">
        <v>88200000</v>
      </c>
      <c r="F38" s="55">
        <v>90000000</v>
      </c>
      <c r="G38" s="33"/>
      <c r="H38" s="33"/>
      <c r="I38" s="36"/>
      <c r="J38" s="31"/>
      <c r="K38" s="31"/>
      <c r="L38" s="31"/>
      <c r="M38" s="31"/>
    </row>
    <row r="39" spans="1:13" ht="15.95" customHeight="1" x14ac:dyDescent="0.25">
      <c r="A39" s="9"/>
      <c r="B39" s="44">
        <v>2010</v>
      </c>
      <c r="C39" s="55">
        <v>80500000</v>
      </c>
      <c r="D39" s="55">
        <v>87000000</v>
      </c>
      <c r="E39" s="55">
        <v>93000000</v>
      </c>
      <c r="F39" s="57"/>
      <c r="G39" s="33"/>
      <c r="H39" s="33"/>
      <c r="I39" s="36"/>
      <c r="J39" s="31"/>
      <c r="K39" s="31"/>
      <c r="L39" s="31"/>
      <c r="M39" s="31"/>
    </row>
    <row r="40" spans="1:13" ht="15.95" customHeight="1" x14ac:dyDescent="0.25">
      <c r="A40" s="9"/>
      <c r="B40" s="44">
        <v>2011</v>
      </c>
      <c r="C40" s="55">
        <v>71600000</v>
      </c>
      <c r="D40" s="55">
        <v>78800000</v>
      </c>
      <c r="E40" s="57"/>
      <c r="F40" s="57"/>
      <c r="G40" s="33"/>
      <c r="H40" s="33"/>
      <c r="I40" s="36"/>
      <c r="J40" s="31"/>
      <c r="K40" s="31"/>
      <c r="L40" s="31"/>
      <c r="M40" s="31"/>
    </row>
    <row r="41" spans="1:13" ht="15.95" customHeight="1" x14ac:dyDescent="0.25">
      <c r="A41" s="9"/>
      <c r="B41" s="44">
        <v>2012</v>
      </c>
      <c r="C41" s="55">
        <v>86900000</v>
      </c>
      <c r="D41" s="57"/>
      <c r="E41" s="57"/>
      <c r="F41" s="57"/>
      <c r="G41" s="33"/>
      <c r="H41" s="33"/>
      <c r="I41" s="36"/>
      <c r="J41" s="31"/>
      <c r="K41" s="31"/>
      <c r="L41" s="31"/>
      <c r="M41" s="31"/>
    </row>
    <row r="42" spans="1:13" ht="15.95" customHeight="1" x14ac:dyDescent="0.25">
      <c r="A42" s="29"/>
      <c r="B42" s="37"/>
      <c r="C42" s="37"/>
      <c r="D42" s="37"/>
      <c r="E42" s="37"/>
      <c r="F42" s="37"/>
      <c r="G42" s="37"/>
      <c r="H42" s="37"/>
      <c r="I42" s="38"/>
      <c r="J42" s="31"/>
      <c r="K42" s="31"/>
      <c r="L42" s="31"/>
      <c r="M42" s="31"/>
    </row>
    <row r="43" spans="1:13" ht="15.95" customHeight="1" x14ac:dyDescent="0.25">
      <c r="A43" s="26" t="s">
        <v>2</v>
      </c>
      <c r="B43" s="93" t="s">
        <v>74</v>
      </c>
      <c r="C43" s="93"/>
      <c r="D43" s="93"/>
      <c r="E43" s="93"/>
      <c r="F43" s="93"/>
      <c r="G43" s="93"/>
      <c r="H43" s="93"/>
      <c r="I43" s="38"/>
      <c r="J43" s="31"/>
      <c r="K43" s="31"/>
      <c r="L43" s="31"/>
      <c r="M43" s="31"/>
    </row>
    <row r="44" spans="1:13" ht="15.95" customHeight="1" thickBot="1" x14ac:dyDescent="0.3">
      <c r="A44" s="9">
        <f>INDEX('Point Grid'!$C$8:$I$31,MATCH($A$1,'Point Grid'!$A$8:$A$31,0),MATCH(A43,'Point Grid'!$C$7:$I$7,0))</f>
        <v>6.25</v>
      </c>
      <c r="B44" s="93"/>
      <c r="C44" s="93"/>
      <c r="D44" s="93"/>
      <c r="E44" s="93"/>
      <c r="F44" s="93"/>
      <c r="G44" s="93"/>
      <c r="H44" s="93"/>
      <c r="I44" s="38"/>
      <c r="J44" s="31"/>
      <c r="K44" s="31"/>
      <c r="L44" s="31"/>
      <c r="M44" s="31"/>
    </row>
    <row r="45" spans="1:13" ht="15.95" customHeight="1" thickBot="1" x14ac:dyDescent="0.3">
      <c r="A45" s="5"/>
      <c r="B45" s="37"/>
      <c r="C45" s="37"/>
      <c r="D45" s="37"/>
      <c r="E45" s="37"/>
      <c r="F45" s="37"/>
      <c r="G45" s="37"/>
      <c r="H45" s="37"/>
      <c r="I45" s="38"/>
      <c r="J45" s="31"/>
      <c r="K45" s="31"/>
      <c r="L45" s="31"/>
      <c r="M45" s="31"/>
    </row>
    <row r="46" spans="1:13" ht="15.95" customHeight="1" x14ac:dyDescent="0.25">
      <c r="A46" s="37"/>
      <c r="B46" s="37"/>
      <c r="C46" s="37"/>
      <c r="D46" s="37"/>
      <c r="E46" s="37"/>
      <c r="F46" s="37"/>
      <c r="G46" s="37"/>
      <c r="H46" s="37"/>
      <c r="I46" s="38"/>
      <c r="J46" s="31"/>
      <c r="K46" s="31"/>
      <c r="L46" s="31"/>
      <c r="M46" s="31"/>
    </row>
    <row r="47" spans="1:13" ht="15.95" customHeight="1" x14ac:dyDescent="0.25">
      <c r="A47" s="26" t="s">
        <v>3</v>
      </c>
      <c r="B47" s="93" t="s">
        <v>75</v>
      </c>
      <c r="C47" s="93"/>
      <c r="D47" s="93"/>
      <c r="E47" s="93"/>
      <c r="F47" s="93"/>
      <c r="G47" s="93"/>
      <c r="H47" s="93"/>
      <c r="I47" s="38"/>
      <c r="J47" s="31"/>
      <c r="K47" s="31"/>
      <c r="L47" s="31"/>
      <c r="M47" s="31"/>
    </row>
    <row r="48" spans="1:13" ht="15.95" customHeight="1" thickBot="1" x14ac:dyDescent="0.3">
      <c r="A48" s="9">
        <f>INDEX('Point Grid'!$C$8:$I$31,MATCH($A$1,'Point Grid'!$A$8:$A$31,0),MATCH(A47,'Point Grid'!$C$7:$I$7,0))</f>
        <v>0.5</v>
      </c>
      <c r="B48" s="93"/>
      <c r="C48" s="93"/>
      <c r="D48" s="93"/>
      <c r="E48" s="93"/>
      <c r="F48" s="93"/>
      <c r="G48" s="93"/>
      <c r="H48" s="93"/>
      <c r="I48" s="38"/>
      <c r="J48" s="31"/>
      <c r="K48" s="31"/>
      <c r="L48" s="31"/>
      <c r="M48" s="31"/>
    </row>
    <row r="49" spans="1:13" ht="15.95" customHeight="1" thickBot="1" x14ac:dyDescent="0.3">
      <c r="A49" s="5"/>
      <c r="B49" s="37"/>
      <c r="C49" s="37"/>
      <c r="D49" s="37"/>
      <c r="E49" s="37"/>
      <c r="F49" s="37"/>
      <c r="G49" s="37"/>
      <c r="H49" s="37"/>
      <c r="I49" s="38"/>
      <c r="J49" s="31"/>
      <c r="K49" s="31"/>
      <c r="L49" s="31"/>
      <c r="M49" s="31"/>
    </row>
    <row r="50" spans="1:13" ht="15.95" customHeight="1" x14ac:dyDescent="0.25">
      <c r="A50" s="37"/>
      <c r="B50" s="37"/>
      <c r="C50" s="37"/>
      <c r="D50" s="37"/>
      <c r="E50" s="37"/>
      <c r="F50" s="37"/>
      <c r="G50" s="37"/>
      <c r="H50" s="37"/>
      <c r="I50" s="38"/>
      <c r="J50" s="31"/>
      <c r="K50" s="31"/>
      <c r="L50" s="31"/>
      <c r="M50" s="31"/>
    </row>
    <row r="51" spans="1:13" ht="15.95" customHeight="1" x14ac:dyDescent="0.25">
      <c r="A51" s="26" t="s">
        <v>4</v>
      </c>
      <c r="B51" s="93" t="s">
        <v>76</v>
      </c>
      <c r="C51" s="93"/>
      <c r="D51" s="93"/>
      <c r="E51" s="93"/>
      <c r="F51" s="93"/>
      <c r="G51" s="93"/>
      <c r="H51" s="93"/>
      <c r="I51" s="38"/>
      <c r="J51" s="31"/>
      <c r="K51" s="31"/>
      <c r="L51" s="31"/>
      <c r="M51" s="31"/>
    </row>
    <row r="52" spans="1:13" ht="15.95" customHeight="1" thickBot="1" x14ac:dyDescent="0.3">
      <c r="A52" s="9">
        <f>INDEX('Point Grid'!$C$8:$I$31,MATCH($A$1,'Point Grid'!$A$8:$A$31,0),MATCH(A51,'Point Grid'!$C$7:$I$7,0))</f>
        <v>0.75</v>
      </c>
      <c r="B52" s="93"/>
      <c r="C52" s="93"/>
      <c r="D52" s="93"/>
      <c r="E52" s="93"/>
      <c r="F52" s="93"/>
      <c r="G52" s="93"/>
      <c r="H52" s="93"/>
      <c r="I52" s="38"/>
      <c r="J52" s="31"/>
      <c r="K52" s="31"/>
      <c r="L52" s="31"/>
      <c r="M52" s="31"/>
    </row>
    <row r="53" spans="1:13" ht="15.95" customHeight="1" thickBot="1" x14ac:dyDescent="0.3">
      <c r="A53" s="5"/>
      <c r="B53" s="37"/>
      <c r="C53" s="37"/>
      <c r="D53" s="37"/>
      <c r="E53" s="37"/>
      <c r="F53" s="37"/>
      <c r="G53" s="37"/>
      <c r="H53" s="37"/>
      <c r="I53" s="38"/>
      <c r="J53" s="31"/>
      <c r="K53" s="31"/>
      <c r="L53" s="31"/>
      <c r="M53" s="31"/>
    </row>
    <row r="54" spans="1:13" ht="15.95" customHeight="1" thickBot="1" x14ac:dyDescent="0.3">
      <c r="A54" s="30"/>
      <c r="B54" s="39"/>
      <c r="C54" s="39"/>
      <c r="D54" s="39"/>
      <c r="E54" s="39"/>
      <c r="F54" s="39"/>
      <c r="G54" s="39"/>
      <c r="H54" s="39"/>
      <c r="I54" s="40"/>
      <c r="J54" s="31"/>
      <c r="K54" s="31"/>
      <c r="L54" s="31"/>
      <c r="M54" s="31"/>
    </row>
    <row r="55" spans="1:13" x14ac:dyDescent="0.25">
      <c r="B55" s="31"/>
      <c r="C55" s="31"/>
      <c r="D55" s="31"/>
      <c r="E55" s="31"/>
      <c r="F55" s="31"/>
      <c r="G55" s="31"/>
      <c r="H55" s="31"/>
      <c r="I55" s="31"/>
      <c r="J55" s="31"/>
      <c r="K55" s="31"/>
      <c r="L55" s="31"/>
      <c r="M55" s="31"/>
    </row>
    <row r="56" spans="1:13" x14ac:dyDescent="0.25">
      <c r="B56" s="31"/>
      <c r="C56" s="31"/>
      <c r="D56" s="31"/>
      <c r="E56" s="31"/>
      <c r="F56" s="31"/>
      <c r="G56" s="31"/>
      <c r="H56" s="31"/>
      <c r="I56" s="31"/>
      <c r="J56" s="31"/>
      <c r="K56" s="31"/>
      <c r="L56" s="31"/>
      <c r="M56" s="31"/>
    </row>
    <row r="57" spans="1:13" x14ac:dyDescent="0.25">
      <c r="B57" s="31"/>
      <c r="C57" s="31"/>
      <c r="D57" s="31"/>
      <c r="E57" s="31"/>
      <c r="F57" s="31"/>
      <c r="G57" s="31"/>
      <c r="H57" s="31"/>
      <c r="I57" s="31"/>
      <c r="J57" s="31"/>
      <c r="K57" s="31"/>
      <c r="L57" s="31"/>
      <c r="M57" s="31"/>
    </row>
    <row r="58" spans="1:13" x14ac:dyDescent="0.25">
      <c r="B58" s="31"/>
      <c r="C58" s="31"/>
      <c r="D58" s="31"/>
      <c r="E58" s="31"/>
      <c r="F58" s="31"/>
      <c r="G58" s="31"/>
      <c r="H58" s="31"/>
      <c r="I58" s="31"/>
      <c r="J58" s="31"/>
      <c r="K58" s="31"/>
      <c r="L58" s="31"/>
      <c r="M58" s="31"/>
    </row>
    <row r="59" spans="1:13" x14ac:dyDescent="0.25">
      <c r="B59" s="31"/>
      <c r="C59" s="31"/>
      <c r="D59" s="31"/>
      <c r="E59" s="31"/>
      <c r="F59" s="31"/>
      <c r="G59" s="31"/>
      <c r="H59" s="31"/>
      <c r="I59" s="31"/>
      <c r="J59" s="31"/>
      <c r="K59" s="31"/>
      <c r="L59" s="31"/>
      <c r="M59" s="31"/>
    </row>
    <row r="60" spans="1:13" x14ac:dyDescent="0.25">
      <c r="B60" s="31"/>
      <c r="C60" s="31"/>
      <c r="D60" s="31"/>
      <c r="E60" s="31"/>
      <c r="F60" s="31"/>
      <c r="G60" s="31"/>
      <c r="H60" s="31"/>
      <c r="I60" s="31"/>
      <c r="J60" s="31"/>
      <c r="K60" s="31"/>
      <c r="L60" s="31"/>
      <c r="M60" s="31"/>
    </row>
    <row r="61" spans="1:13" x14ac:dyDescent="0.25">
      <c r="B61" s="31"/>
      <c r="C61" s="31"/>
      <c r="D61" s="31"/>
      <c r="E61" s="31"/>
      <c r="F61" s="31"/>
      <c r="G61" s="31"/>
      <c r="H61" s="31"/>
      <c r="I61" s="31"/>
      <c r="J61" s="31"/>
      <c r="K61" s="31"/>
      <c r="L61" s="31"/>
      <c r="M61" s="31"/>
    </row>
    <row r="62" spans="1:13" x14ac:dyDescent="0.25">
      <c r="B62" s="31"/>
      <c r="C62" s="31"/>
      <c r="D62" s="31"/>
      <c r="E62" s="31"/>
      <c r="F62" s="31"/>
      <c r="G62" s="31"/>
      <c r="H62" s="31"/>
      <c r="I62" s="31"/>
      <c r="J62" s="31"/>
      <c r="K62" s="31"/>
      <c r="L62" s="31"/>
      <c r="M62" s="31"/>
    </row>
    <row r="63" spans="1:13" x14ac:dyDescent="0.25">
      <c r="B63" s="31"/>
      <c r="C63" s="31"/>
      <c r="D63" s="31"/>
      <c r="E63" s="31"/>
      <c r="F63" s="31"/>
      <c r="G63" s="31"/>
      <c r="H63" s="31"/>
      <c r="I63" s="31"/>
      <c r="J63" s="31"/>
      <c r="K63" s="31"/>
      <c r="L63" s="31"/>
      <c r="M63" s="31"/>
    </row>
    <row r="64" spans="1:13" x14ac:dyDescent="0.25">
      <c r="B64" s="31"/>
      <c r="C64" s="31"/>
      <c r="D64" s="31"/>
      <c r="E64" s="31"/>
      <c r="F64" s="31"/>
      <c r="G64" s="31"/>
      <c r="H64" s="31"/>
      <c r="I64" s="31"/>
      <c r="J64" s="31"/>
      <c r="K64" s="31"/>
      <c r="L64" s="31"/>
      <c r="M64" s="31"/>
    </row>
    <row r="65" spans="2:13" x14ac:dyDescent="0.25">
      <c r="B65" s="31"/>
      <c r="C65" s="31"/>
      <c r="D65" s="31"/>
      <c r="E65" s="31"/>
      <c r="F65" s="31"/>
      <c r="G65" s="31"/>
      <c r="H65" s="31"/>
      <c r="I65" s="31"/>
      <c r="J65" s="31"/>
      <c r="K65" s="31"/>
      <c r="L65" s="31"/>
      <c r="M65" s="31"/>
    </row>
    <row r="66" spans="2:13" x14ac:dyDescent="0.25">
      <c r="B66" s="31"/>
      <c r="C66" s="31"/>
      <c r="D66" s="31"/>
      <c r="E66" s="31"/>
      <c r="F66" s="31"/>
      <c r="G66" s="31"/>
      <c r="H66" s="31"/>
      <c r="I66" s="31"/>
      <c r="J66" s="31"/>
      <c r="K66" s="31"/>
      <c r="L66" s="31"/>
      <c r="M66" s="31"/>
    </row>
    <row r="67" spans="2:13" x14ac:dyDescent="0.25">
      <c r="B67" s="31"/>
      <c r="C67" s="31"/>
      <c r="D67" s="31"/>
      <c r="E67" s="31"/>
      <c r="F67" s="31"/>
      <c r="G67" s="31"/>
      <c r="H67" s="31"/>
      <c r="I67" s="31"/>
      <c r="J67" s="31"/>
      <c r="K67" s="31"/>
      <c r="L67" s="31"/>
      <c r="M67" s="31"/>
    </row>
  </sheetData>
  <mergeCells count="6">
    <mergeCell ref="B51:H52"/>
    <mergeCell ref="C26:F26"/>
    <mergeCell ref="C34:F34"/>
    <mergeCell ref="B43:H44"/>
    <mergeCell ref="H1:I1"/>
    <mergeCell ref="B47:H48"/>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51"/>
  <sheetViews>
    <sheetView zoomScaleNormal="100" workbookViewId="0"/>
  </sheetViews>
  <sheetFormatPr defaultColWidth="9.140625" defaultRowHeight="15" x14ac:dyDescent="0.25"/>
  <cols>
    <col min="1" max="1" width="9.140625" style="24"/>
    <col min="2" max="2" width="16.85546875" style="24" customWidth="1"/>
    <col min="3" max="6" width="16.140625" style="24" customWidth="1"/>
    <col min="7" max="9" width="11.42578125" style="24" customWidth="1"/>
    <col min="10" max="16384" width="9.140625" style="24"/>
  </cols>
  <sheetData>
    <row r="1" spans="1:13" ht="15.95" customHeight="1" x14ac:dyDescent="0.25">
      <c r="A1" s="7">
        <v>5</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Grid'!B:B,MATCH('5'!A1,'Point Grid'!A:A,0))</f>
        <v>2.75</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99</v>
      </c>
      <c r="C6" s="33"/>
      <c r="D6" s="33"/>
      <c r="E6" s="33"/>
      <c r="F6" s="33"/>
      <c r="G6" s="33"/>
      <c r="H6" s="33"/>
      <c r="I6" s="36"/>
      <c r="J6" s="31"/>
      <c r="K6" s="31"/>
      <c r="L6" s="31"/>
      <c r="M6" s="31"/>
    </row>
    <row r="7" spans="1:13" ht="15.95" customHeight="1" x14ac:dyDescent="0.25">
      <c r="A7" s="9"/>
      <c r="B7" s="33" t="s">
        <v>100</v>
      </c>
      <c r="C7" s="33"/>
      <c r="D7" s="33"/>
      <c r="E7" s="33"/>
      <c r="F7" s="33"/>
      <c r="G7" s="33"/>
      <c r="H7" s="33"/>
      <c r="I7" s="36"/>
      <c r="J7" s="31"/>
      <c r="K7" s="31"/>
      <c r="L7" s="31"/>
      <c r="M7" s="31"/>
    </row>
    <row r="8" spans="1:13" ht="15.95" customHeight="1" x14ac:dyDescent="0.25">
      <c r="A8" s="9"/>
      <c r="B8" s="33" t="s">
        <v>101</v>
      </c>
      <c r="C8" s="33"/>
      <c r="D8" s="33"/>
      <c r="E8" s="33"/>
      <c r="F8" s="33"/>
      <c r="G8" s="33"/>
      <c r="H8" s="33"/>
      <c r="I8" s="36"/>
      <c r="J8" s="31"/>
      <c r="K8" s="31"/>
      <c r="L8" s="31"/>
      <c r="M8" s="31"/>
    </row>
    <row r="9" spans="1:13" ht="15.95" customHeight="1" x14ac:dyDescent="0.25">
      <c r="A9" s="9"/>
      <c r="B9" s="33" t="s">
        <v>102</v>
      </c>
      <c r="C9" s="33"/>
      <c r="D9" s="33"/>
      <c r="E9" s="33"/>
      <c r="F9" s="33"/>
      <c r="G9" s="33"/>
      <c r="H9" s="33"/>
      <c r="I9" s="36"/>
      <c r="J9" s="31"/>
      <c r="K9" s="31"/>
      <c r="L9" s="31"/>
      <c r="M9" s="31"/>
    </row>
    <row r="10" spans="1:13" ht="15.95" customHeight="1" x14ac:dyDescent="0.25">
      <c r="A10" s="9"/>
      <c r="B10" s="33" t="s">
        <v>103</v>
      </c>
      <c r="C10" s="33"/>
      <c r="D10" s="33"/>
      <c r="E10" s="33"/>
      <c r="F10" s="33"/>
      <c r="G10" s="33"/>
      <c r="H10" s="33"/>
      <c r="I10" s="36"/>
      <c r="J10" s="31"/>
      <c r="K10" s="31"/>
      <c r="L10" s="31"/>
      <c r="M10" s="31"/>
    </row>
    <row r="11" spans="1:13" ht="15.95" customHeight="1" x14ac:dyDescent="0.25">
      <c r="A11" s="9"/>
      <c r="B11" s="33" t="s">
        <v>104</v>
      </c>
      <c r="C11" s="33"/>
      <c r="D11" s="33"/>
      <c r="E11" s="33"/>
      <c r="F11" s="33"/>
      <c r="G11" s="33"/>
      <c r="H11" s="33"/>
      <c r="I11" s="36"/>
      <c r="J11" s="31"/>
      <c r="K11" s="31"/>
      <c r="L11" s="31"/>
      <c r="M11" s="31"/>
    </row>
    <row r="12" spans="1:13" ht="15.95" customHeight="1" x14ac:dyDescent="0.25">
      <c r="A12" s="9"/>
      <c r="B12" s="33" t="s">
        <v>105</v>
      </c>
      <c r="C12" s="33"/>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75" x14ac:dyDescent="0.25">
      <c r="A14" s="9"/>
      <c r="B14" s="54" t="s">
        <v>35</v>
      </c>
      <c r="C14" s="54" t="s">
        <v>109</v>
      </c>
      <c r="D14" s="54" t="s">
        <v>110</v>
      </c>
      <c r="E14" s="54" t="s">
        <v>111</v>
      </c>
      <c r="F14" s="54" t="s">
        <v>112</v>
      </c>
      <c r="G14" s="33"/>
      <c r="H14" s="33"/>
      <c r="I14" s="36"/>
      <c r="J14" s="31"/>
      <c r="K14" s="31"/>
      <c r="L14" s="31"/>
      <c r="M14" s="31"/>
    </row>
    <row r="15" spans="1:13" ht="15.95" customHeight="1" x14ac:dyDescent="0.25">
      <c r="A15" s="9"/>
      <c r="B15" s="44">
        <v>2003</v>
      </c>
      <c r="C15" s="55">
        <v>60612</v>
      </c>
      <c r="D15" s="55">
        <v>34054</v>
      </c>
      <c r="E15" s="55">
        <v>456</v>
      </c>
      <c r="F15" s="58">
        <v>1</v>
      </c>
      <c r="G15" s="33"/>
      <c r="H15" s="33"/>
      <c r="I15" s="36"/>
      <c r="J15" s="31"/>
      <c r="K15" s="31"/>
      <c r="L15" s="31"/>
      <c r="M15" s="31"/>
    </row>
    <row r="16" spans="1:13" ht="15.95" customHeight="1" x14ac:dyDescent="0.25">
      <c r="A16" s="9"/>
      <c r="B16" s="44">
        <v>2004</v>
      </c>
      <c r="C16" s="55">
        <v>61941</v>
      </c>
      <c r="D16" s="55">
        <v>44617</v>
      </c>
      <c r="E16" s="55">
        <v>4888</v>
      </c>
      <c r="F16" s="58">
        <v>1</v>
      </c>
      <c r="G16" s="33"/>
      <c r="H16" s="33"/>
      <c r="I16" s="36"/>
      <c r="J16" s="31"/>
      <c r="K16" s="31"/>
      <c r="L16" s="31"/>
      <c r="M16" s="31"/>
    </row>
    <row r="17" spans="1:13" ht="15.95" customHeight="1" x14ac:dyDescent="0.25">
      <c r="A17" s="9"/>
      <c r="B17" s="44">
        <v>2005</v>
      </c>
      <c r="C17" s="55">
        <v>66893</v>
      </c>
      <c r="D17" s="55">
        <v>41086</v>
      </c>
      <c r="E17" s="55">
        <v>5348</v>
      </c>
      <c r="F17" s="58">
        <v>1</v>
      </c>
      <c r="G17" s="33"/>
      <c r="H17" s="33"/>
      <c r="I17" s="36"/>
      <c r="J17" s="31"/>
      <c r="K17" s="31"/>
      <c r="L17" s="31"/>
      <c r="M17" s="31"/>
    </row>
    <row r="18" spans="1:13" ht="15.95" customHeight="1" x14ac:dyDescent="0.25">
      <c r="A18" s="9"/>
      <c r="B18" s="44">
        <v>2006</v>
      </c>
      <c r="C18" s="55">
        <v>67092</v>
      </c>
      <c r="D18" s="55">
        <v>39025</v>
      </c>
      <c r="E18" s="55">
        <v>8774</v>
      </c>
      <c r="F18" s="58">
        <v>1</v>
      </c>
      <c r="G18" s="33"/>
      <c r="H18" s="33"/>
      <c r="I18" s="36"/>
      <c r="J18" s="31"/>
      <c r="K18" s="31"/>
      <c r="L18" s="31"/>
      <c r="M18" s="31"/>
    </row>
    <row r="19" spans="1:13" ht="15.95" customHeight="1" x14ac:dyDescent="0.25">
      <c r="A19" s="9"/>
      <c r="B19" s="44">
        <v>2007</v>
      </c>
      <c r="C19" s="55">
        <v>65960</v>
      </c>
      <c r="D19" s="55">
        <v>45646</v>
      </c>
      <c r="E19" s="55">
        <v>8134</v>
      </c>
      <c r="F19" s="58">
        <v>1</v>
      </c>
      <c r="G19" s="33"/>
      <c r="H19" s="33"/>
      <c r="I19" s="36"/>
      <c r="J19" s="31"/>
      <c r="K19" s="31"/>
      <c r="L19" s="31"/>
      <c r="M19" s="31"/>
    </row>
    <row r="20" spans="1:13" ht="15.95" customHeight="1" x14ac:dyDescent="0.25">
      <c r="A20" s="9"/>
      <c r="B20" s="44">
        <v>2008</v>
      </c>
      <c r="C20" s="55">
        <v>65037</v>
      </c>
      <c r="D20" s="55">
        <v>36383</v>
      </c>
      <c r="E20" s="55">
        <v>0</v>
      </c>
      <c r="F20" s="58">
        <v>1</v>
      </c>
      <c r="G20" s="33"/>
      <c r="H20" s="33"/>
      <c r="I20" s="36"/>
      <c r="J20" s="31"/>
      <c r="K20" s="31"/>
      <c r="L20" s="31"/>
      <c r="M20" s="31"/>
    </row>
    <row r="21" spans="1:13" ht="15.95" customHeight="1" x14ac:dyDescent="0.25">
      <c r="A21" s="9"/>
      <c r="B21" s="44">
        <v>2009</v>
      </c>
      <c r="C21" s="55">
        <v>65242</v>
      </c>
      <c r="D21" s="55">
        <v>38487</v>
      </c>
      <c r="E21" s="55">
        <v>1398</v>
      </c>
      <c r="F21" s="58">
        <v>1</v>
      </c>
      <c r="G21" s="33"/>
      <c r="H21" s="33"/>
      <c r="I21" s="36"/>
      <c r="J21" s="31"/>
      <c r="K21" s="31"/>
      <c r="L21" s="31"/>
      <c r="M21" s="31"/>
    </row>
    <row r="22" spans="1:13" ht="15.95" customHeight="1" x14ac:dyDescent="0.25">
      <c r="A22" s="9"/>
      <c r="B22" s="44">
        <v>2010</v>
      </c>
      <c r="C22" s="55">
        <v>67732</v>
      </c>
      <c r="D22" s="55">
        <v>36799</v>
      </c>
      <c r="E22" s="55">
        <v>0</v>
      </c>
      <c r="F22" s="58">
        <v>1.03</v>
      </c>
      <c r="G22" s="33"/>
      <c r="H22" s="33"/>
      <c r="I22" s="36"/>
      <c r="J22" s="31"/>
      <c r="K22" s="31"/>
      <c r="L22" s="31"/>
      <c r="M22" s="31"/>
    </row>
    <row r="23" spans="1:13" ht="15.95" customHeight="1" x14ac:dyDescent="0.25">
      <c r="A23" s="9"/>
      <c r="B23" s="44">
        <v>2011</v>
      </c>
      <c r="C23" s="55">
        <v>69450</v>
      </c>
      <c r="D23" s="55">
        <v>38608</v>
      </c>
      <c r="E23" s="55">
        <v>2002</v>
      </c>
      <c r="F23" s="58">
        <v>1.08</v>
      </c>
      <c r="G23" s="33"/>
      <c r="H23" s="33"/>
      <c r="I23" s="36"/>
      <c r="J23" s="31"/>
      <c r="K23" s="31"/>
      <c r="L23" s="31"/>
      <c r="M23" s="31"/>
    </row>
    <row r="24" spans="1:13" ht="15.95" customHeight="1" x14ac:dyDescent="0.25">
      <c r="A24" s="9"/>
      <c r="B24" s="44">
        <v>2012</v>
      </c>
      <c r="C24" s="55">
        <v>67213</v>
      </c>
      <c r="D24" s="55">
        <v>45295</v>
      </c>
      <c r="E24" s="55">
        <v>9000</v>
      </c>
      <c r="F24" s="58">
        <v>1.2</v>
      </c>
      <c r="G24" s="33"/>
      <c r="H24" s="33"/>
      <c r="I24" s="36"/>
      <c r="J24" s="31"/>
      <c r="K24" s="31"/>
      <c r="L24" s="31"/>
      <c r="M24" s="31"/>
    </row>
    <row r="25" spans="1:13" ht="15.95" customHeight="1" x14ac:dyDescent="0.25">
      <c r="A25" s="9"/>
      <c r="B25" s="44" t="s">
        <v>41</v>
      </c>
      <c r="C25" s="55">
        <v>657172</v>
      </c>
      <c r="D25" s="55">
        <v>400000</v>
      </c>
      <c r="E25" s="55">
        <v>40000</v>
      </c>
      <c r="F25" s="44" t="s">
        <v>113</v>
      </c>
      <c r="G25" s="33"/>
      <c r="H25" s="33"/>
      <c r="I25" s="36"/>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2</v>
      </c>
      <c r="B27" s="93" t="s">
        <v>108</v>
      </c>
      <c r="C27" s="93"/>
      <c r="D27" s="93"/>
      <c r="E27" s="93"/>
      <c r="F27" s="93"/>
      <c r="G27" s="93"/>
      <c r="H27" s="93"/>
      <c r="I27" s="38"/>
      <c r="J27" s="31"/>
      <c r="K27" s="31"/>
      <c r="L27" s="31"/>
      <c r="M27" s="31"/>
    </row>
    <row r="28" spans="1:13" ht="15.95" customHeight="1" thickBot="1" x14ac:dyDescent="0.3">
      <c r="A28" s="9">
        <f>INDEX('Point Grid'!$C$8:$I$31,MATCH($A$1,'Point Grid'!$A$8:$A$31,0),MATCH(A27,'Point Grid'!$C$7:$I$7,0))</f>
        <v>1.5</v>
      </c>
      <c r="B28" s="93"/>
      <c r="C28" s="93"/>
      <c r="D28" s="93"/>
      <c r="E28" s="93"/>
      <c r="F28" s="93"/>
      <c r="G28" s="93"/>
      <c r="H28" s="93"/>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3</v>
      </c>
      <c r="B31" s="93" t="s">
        <v>106</v>
      </c>
      <c r="C31" s="93"/>
      <c r="D31" s="93"/>
      <c r="E31" s="93"/>
      <c r="F31" s="93"/>
      <c r="G31" s="93"/>
      <c r="H31" s="93"/>
      <c r="I31" s="38"/>
      <c r="J31" s="31"/>
      <c r="K31" s="31"/>
      <c r="L31" s="31"/>
      <c r="M31" s="31"/>
    </row>
    <row r="32" spans="1:13" ht="15.95" customHeight="1" thickBot="1" x14ac:dyDescent="0.3">
      <c r="A32" s="9">
        <f>INDEX('Point Grid'!$C$8:$I$31,MATCH($A$1,'Point Grid'!$A$8:$A$31,0),MATCH(A31,'Point Grid'!$C$7:$I$7,0))</f>
        <v>0.5</v>
      </c>
      <c r="B32" s="93"/>
      <c r="C32" s="93"/>
      <c r="D32" s="93"/>
      <c r="E32" s="93"/>
      <c r="F32" s="93"/>
      <c r="G32" s="93"/>
      <c r="H32" s="93"/>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x14ac:dyDescent="0.25">
      <c r="A34" s="29"/>
      <c r="B34" s="37"/>
      <c r="C34" s="37"/>
      <c r="D34" s="37"/>
      <c r="E34" s="37"/>
      <c r="F34" s="37"/>
      <c r="G34" s="37"/>
      <c r="H34" s="37"/>
      <c r="I34" s="38"/>
      <c r="J34" s="31"/>
      <c r="K34" s="31"/>
      <c r="L34" s="31"/>
      <c r="M34" s="31"/>
    </row>
    <row r="35" spans="1:13" ht="15.95" customHeight="1" x14ac:dyDescent="0.25">
      <c r="A35" s="26" t="s">
        <v>4</v>
      </c>
      <c r="B35" s="93" t="s">
        <v>107</v>
      </c>
      <c r="C35" s="93"/>
      <c r="D35" s="93"/>
      <c r="E35" s="93"/>
      <c r="F35" s="93"/>
      <c r="G35" s="93"/>
      <c r="H35" s="93"/>
      <c r="I35" s="38"/>
      <c r="J35" s="31"/>
      <c r="K35" s="31"/>
      <c r="L35" s="31"/>
      <c r="M35" s="31"/>
    </row>
    <row r="36" spans="1:13" ht="15.95" customHeight="1" thickBot="1" x14ac:dyDescent="0.3">
      <c r="A36" s="9">
        <f>INDEX('Point Grid'!$C$8:$I$31,MATCH($A$1,'Point Grid'!$A$8:$A$31,0),MATCH(A35,'Point Grid'!$C$7:$I$7,0))</f>
        <v>0.75</v>
      </c>
      <c r="B36" s="93"/>
      <c r="C36" s="93"/>
      <c r="D36" s="93"/>
      <c r="E36" s="93"/>
      <c r="F36" s="93"/>
      <c r="G36" s="93"/>
      <c r="H36" s="93"/>
      <c r="I36" s="38"/>
      <c r="J36" s="31"/>
      <c r="K36" s="31"/>
      <c r="L36" s="31"/>
      <c r="M36" s="31"/>
    </row>
    <row r="37" spans="1:13" ht="15.95" customHeight="1" thickBot="1" x14ac:dyDescent="0.3">
      <c r="A37" s="5"/>
      <c r="B37" s="37"/>
      <c r="C37" s="37"/>
      <c r="D37" s="37"/>
      <c r="E37" s="37"/>
      <c r="F37" s="37"/>
      <c r="G37" s="37"/>
      <c r="H37" s="37"/>
      <c r="I37" s="38"/>
      <c r="J37" s="31"/>
      <c r="K37" s="31"/>
      <c r="L37" s="31"/>
      <c r="M37" s="31"/>
    </row>
    <row r="38" spans="1:13" ht="15.95" customHeight="1" thickBot="1" x14ac:dyDescent="0.3">
      <c r="A38" s="30"/>
      <c r="B38" s="39"/>
      <c r="C38" s="39"/>
      <c r="D38" s="39"/>
      <c r="E38" s="39"/>
      <c r="F38" s="39"/>
      <c r="G38" s="39"/>
      <c r="H38" s="39"/>
      <c r="I38" s="40"/>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sheetData>
  <mergeCells count="4">
    <mergeCell ref="B27:H28"/>
    <mergeCell ref="H1:I1"/>
    <mergeCell ref="B31:H32"/>
    <mergeCell ref="B35:H36"/>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53"/>
  <sheetViews>
    <sheetView zoomScaleNormal="100" workbookViewId="0"/>
  </sheetViews>
  <sheetFormatPr defaultColWidth="9.140625" defaultRowHeight="15" x14ac:dyDescent="0.25"/>
  <cols>
    <col min="1" max="1" width="9.140625" style="24"/>
    <col min="2" max="2" width="16.85546875" style="24" customWidth="1"/>
    <col min="3" max="5" width="19.7109375" style="24" customWidth="1"/>
    <col min="6" max="9" width="11.42578125" style="24" customWidth="1"/>
    <col min="10" max="16384" width="9.140625" style="24"/>
  </cols>
  <sheetData>
    <row r="1" spans="1:13" ht="15.95" customHeight="1" x14ac:dyDescent="0.25">
      <c r="A1" s="7">
        <v>6</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Grid'!B:B,MATCH('6'!A1,'Point Grid'!A:A,0))</f>
        <v>3.25</v>
      </c>
      <c r="B4" s="33" t="s">
        <v>36</v>
      </c>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37"/>
      <c r="B6" s="37" t="s">
        <v>44</v>
      </c>
      <c r="C6" s="37"/>
      <c r="D6" s="37"/>
      <c r="E6" s="37"/>
      <c r="F6" s="37"/>
      <c r="G6" s="37"/>
      <c r="H6" s="37"/>
      <c r="I6" s="38"/>
      <c r="J6" s="31"/>
      <c r="K6" s="31"/>
      <c r="L6" s="31"/>
      <c r="M6" s="31"/>
    </row>
    <row r="7" spans="1:13" ht="15.95" customHeight="1" x14ac:dyDescent="0.25">
      <c r="A7" s="37"/>
      <c r="B7" s="37" t="s">
        <v>115</v>
      </c>
      <c r="C7" s="37"/>
      <c r="D7" s="37"/>
      <c r="E7" s="37"/>
      <c r="F7" s="37"/>
      <c r="G7" s="37"/>
      <c r="H7" s="37"/>
      <c r="I7" s="38"/>
      <c r="J7" s="31"/>
      <c r="K7" s="31"/>
      <c r="L7" s="31"/>
      <c r="M7" s="31"/>
    </row>
    <row r="8" spans="1:13" ht="15.95" customHeight="1" x14ac:dyDescent="0.25">
      <c r="A8" s="37"/>
      <c r="B8" s="37" t="s">
        <v>116</v>
      </c>
      <c r="C8" s="37"/>
      <c r="D8" s="37"/>
      <c r="E8" s="37"/>
      <c r="F8" s="37"/>
      <c r="G8" s="37"/>
      <c r="H8" s="37"/>
      <c r="I8" s="38"/>
      <c r="J8" s="31"/>
      <c r="K8" s="31"/>
      <c r="L8" s="31"/>
      <c r="M8" s="31"/>
    </row>
    <row r="9" spans="1:13" ht="15.95" customHeight="1" x14ac:dyDescent="0.25">
      <c r="A9" s="37"/>
      <c r="B9" s="37" t="s">
        <v>117</v>
      </c>
      <c r="C9" s="37"/>
      <c r="D9" s="37"/>
      <c r="E9" s="37"/>
      <c r="F9" s="37"/>
      <c r="G9" s="37"/>
      <c r="H9" s="37"/>
      <c r="I9" s="38"/>
      <c r="J9" s="31"/>
      <c r="K9" s="31"/>
      <c r="L9" s="31"/>
      <c r="M9" s="31"/>
    </row>
    <row r="10" spans="1:13" ht="15.95" customHeight="1" x14ac:dyDescent="0.25">
      <c r="A10" s="37"/>
      <c r="B10" s="37" t="s">
        <v>118</v>
      </c>
      <c r="C10" s="37"/>
      <c r="D10" s="37"/>
      <c r="E10" s="37"/>
      <c r="F10" s="37"/>
      <c r="G10" s="37"/>
      <c r="H10" s="37"/>
      <c r="I10" s="38"/>
      <c r="J10" s="31"/>
      <c r="K10" s="31"/>
      <c r="L10" s="31"/>
      <c r="M10" s="31"/>
    </row>
    <row r="11" spans="1:13" ht="15.95" customHeight="1" x14ac:dyDescent="0.25">
      <c r="A11" s="37"/>
      <c r="B11" s="37" t="s">
        <v>119</v>
      </c>
      <c r="C11" s="37"/>
      <c r="D11" s="37"/>
      <c r="E11" s="37"/>
      <c r="F11" s="37"/>
      <c r="G11" s="37"/>
      <c r="H11" s="37"/>
      <c r="I11" s="38"/>
      <c r="J11" s="31"/>
      <c r="K11" s="31"/>
      <c r="L11" s="31"/>
      <c r="M11" s="31"/>
    </row>
    <row r="12" spans="1:13" ht="15.95" customHeight="1" x14ac:dyDescent="0.25">
      <c r="A12" s="37"/>
      <c r="B12" s="37" t="s">
        <v>120</v>
      </c>
      <c r="C12" s="37"/>
      <c r="D12" s="37"/>
      <c r="E12" s="37"/>
      <c r="F12" s="37"/>
      <c r="G12" s="37"/>
      <c r="H12" s="37"/>
      <c r="I12" s="38"/>
      <c r="J12" s="31"/>
      <c r="K12" s="31"/>
      <c r="L12" s="31"/>
      <c r="M12" s="31"/>
    </row>
    <row r="13" spans="1:13" ht="15.95" customHeight="1" x14ac:dyDescent="0.25">
      <c r="A13" s="37"/>
      <c r="B13" s="37" t="s">
        <v>121</v>
      </c>
      <c r="C13" s="37"/>
      <c r="D13" s="37"/>
      <c r="E13" s="37"/>
      <c r="F13" s="37"/>
      <c r="G13" s="37"/>
      <c r="H13" s="37"/>
      <c r="I13" s="38"/>
      <c r="J13" s="31"/>
      <c r="K13" s="31"/>
      <c r="L13" s="31"/>
      <c r="M13" s="31"/>
    </row>
    <row r="14" spans="1:13" ht="15.95" customHeight="1" x14ac:dyDescent="0.25">
      <c r="A14" s="37"/>
      <c r="B14" s="37"/>
      <c r="C14" s="37"/>
      <c r="D14" s="37"/>
      <c r="E14" s="37"/>
      <c r="F14" s="37"/>
      <c r="G14" s="37"/>
      <c r="H14" s="37"/>
      <c r="I14" s="38"/>
      <c r="J14" s="31"/>
      <c r="K14" s="31"/>
      <c r="L14" s="31"/>
      <c r="M14" s="31"/>
    </row>
    <row r="15" spans="1:13" ht="15.95" customHeight="1" x14ac:dyDescent="0.25">
      <c r="A15" s="37"/>
      <c r="B15" s="62"/>
      <c r="C15" s="97" t="s">
        <v>122</v>
      </c>
      <c r="D15" s="97"/>
      <c r="E15" s="97"/>
      <c r="F15" s="37"/>
      <c r="G15" s="37"/>
      <c r="H15" s="37"/>
      <c r="I15" s="38"/>
      <c r="J15" s="31"/>
      <c r="K15" s="31"/>
      <c r="L15" s="31"/>
      <c r="M15" s="31"/>
    </row>
    <row r="16" spans="1:13" ht="15.95" customHeight="1" x14ac:dyDescent="0.25">
      <c r="A16" s="37"/>
      <c r="B16" s="63" t="s">
        <v>39</v>
      </c>
      <c r="C16" s="63" t="s">
        <v>93</v>
      </c>
      <c r="D16" s="63" t="s">
        <v>94</v>
      </c>
      <c r="E16" s="63" t="s">
        <v>95</v>
      </c>
      <c r="F16" s="37"/>
      <c r="G16" s="37"/>
      <c r="H16" s="37"/>
      <c r="I16" s="38"/>
      <c r="J16" s="31"/>
      <c r="K16" s="31"/>
      <c r="L16" s="31"/>
      <c r="M16" s="31"/>
    </row>
    <row r="17" spans="1:13" ht="15.95" customHeight="1" x14ac:dyDescent="0.25">
      <c r="A17" s="37"/>
      <c r="B17" s="63">
        <v>2009</v>
      </c>
      <c r="C17" s="64">
        <v>6000</v>
      </c>
      <c r="D17" s="64">
        <v>17200</v>
      </c>
      <c r="E17" s="64">
        <v>25800</v>
      </c>
      <c r="F17" s="37"/>
      <c r="G17" s="37"/>
      <c r="H17" s="37"/>
      <c r="I17" s="38"/>
      <c r="J17" s="31"/>
      <c r="K17" s="31"/>
      <c r="L17" s="31"/>
      <c r="M17" s="31"/>
    </row>
    <row r="18" spans="1:13" ht="15.95" customHeight="1" x14ac:dyDescent="0.25">
      <c r="A18" s="37"/>
      <c r="B18" s="63">
        <v>2010</v>
      </c>
      <c r="C18" s="64">
        <v>4500</v>
      </c>
      <c r="D18" s="64">
        <v>12200</v>
      </c>
      <c r="E18" s="62"/>
      <c r="F18" s="37"/>
      <c r="G18" s="37"/>
      <c r="H18" s="37"/>
      <c r="I18" s="38"/>
      <c r="J18" s="31"/>
      <c r="K18" s="31"/>
      <c r="L18" s="31"/>
      <c r="M18" s="31"/>
    </row>
    <row r="19" spans="1:13" ht="15.95" customHeight="1" x14ac:dyDescent="0.25">
      <c r="A19" s="37"/>
      <c r="B19" s="63">
        <v>2011</v>
      </c>
      <c r="C19" s="64">
        <v>7900</v>
      </c>
      <c r="D19" s="62"/>
      <c r="E19" s="62"/>
      <c r="F19" s="37"/>
      <c r="G19" s="37"/>
      <c r="H19" s="37"/>
      <c r="I19" s="38"/>
      <c r="J19" s="31"/>
      <c r="K19" s="31"/>
      <c r="L19" s="31"/>
      <c r="M19" s="31"/>
    </row>
    <row r="20" spans="1:13" ht="15.95" customHeight="1" x14ac:dyDescent="0.25">
      <c r="A20" s="37"/>
      <c r="B20" s="37"/>
      <c r="C20" s="37"/>
      <c r="D20" s="37"/>
      <c r="E20" s="37"/>
      <c r="F20" s="37"/>
      <c r="G20" s="37"/>
      <c r="H20" s="37"/>
      <c r="I20" s="38"/>
      <c r="J20" s="31"/>
      <c r="K20" s="31"/>
      <c r="L20" s="31"/>
      <c r="M20" s="31"/>
    </row>
    <row r="21" spans="1:13" ht="15.95" customHeight="1" x14ac:dyDescent="0.25">
      <c r="A21" s="37"/>
      <c r="B21" s="62"/>
      <c r="C21" s="97" t="s">
        <v>123</v>
      </c>
      <c r="D21" s="97"/>
      <c r="E21" s="97"/>
      <c r="F21" s="37"/>
      <c r="G21" s="37"/>
      <c r="H21" s="37"/>
      <c r="I21" s="38"/>
      <c r="J21" s="31"/>
      <c r="K21" s="31"/>
      <c r="L21" s="31"/>
      <c r="M21" s="31"/>
    </row>
    <row r="22" spans="1:13" ht="15.95" customHeight="1" x14ac:dyDescent="0.25">
      <c r="A22" s="37"/>
      <c r="B22" s="63" t="s">
        <v>39</v>
      </c>
      <c r="C22" s="63" t="s">
        <v>93</v>
      </c>
      <c r="D22" s="63" t="s">
        <v>94</v>
      </c>
      <c r="E22" s="63" t="s">
        <v>95</v>
      </c>
      <c r="F22" s="37"/>
      <c r="G22" s="37"/>
      <c r="H22" s="37"/>
      <c r="I22" s="38"/>
      <c r="J22" s="31"/>
      <c r="K22" s="31"/>
      <c r="L22" s="31"/>
      <c r="M22" s="31"/>
    </row>
    <row r="23" spans="1:13" ht="15.95" customHeight="1" x14ac:dyDescent="0.25">
      <c r="A23" s="37"/>
      <c r="B23" s="63">
        <v>2009</v>
      </c>
      <c r="C23" s="63">
        <v>190</v>
      </c>
      <c r="D23" s="63">
        <v>160</v>
      </c>
      <c r="E23" s="63">
        <v>75</v>
      </c>
      <c r="F23" s="37"/>
      <c r="G23" s="37"/>
      <c r="H23" s="37"/>
      <c r="I23" s="38"/>
      <c r="J23" s="31"/>
      <c r="K23" s="31"/>
      <c r="L23" s="31"/>
      <c r="M23" s="31"/>
    </row>
    <row r="24" spans="1:13" ht="15.95" customHeight="1" x14ac:dyDescent="0.25">
      <c r="A24" s="37"/>
      <c r="B24" s="63">
        <v>2010</v>
      </c>
      <c r="C24" s="63">
        <v>120</v>
      </c>
      <c r="D24" s="63">
        <v>110</v>
      </c>
      <c r="E24" s="62"/>
      <c r="F24" s="37"/>
      <c r="G24" s="37"/>
      <c r="H24" s="37"/>
      <c r="I24" s="38"/>
      <c r="J24" s="31"/>
      <c r="K24" s="31"/>
      <c r="L24" s="31"/>
      <c r="M24" s="31"/>
    </row>
    <row r="25" spans="1:13" ht="15.95" customHeight="1" x14ac:dyDescent="0.25">
      <c r="A25" s="37"/>
      <c r="B25" s="63">
        <v>2011</v>
      </c>
      <c r="C25" s="63">
        <v>165</v>
      </c>
      <c r="D25" s="62"/>
      <c r="E25" s="62"/>
      <c r="F25" s="37"/>
      <c r="G25" s="37"/>
      <c r="H25" s="37"/>
      <c r="I25" s="38"/>
      <c r="J25" s="31"/>
      <c r="K25" s="31"/>
      <c r="L25" s="31"/>
      <c r="M25" s="31"/>
    </row>
    <row r="26" spans="1:13" ht="15.95" customHeight="1" x14ac:dyDescent="0.25">
      <c r="A26" s="37"/>
      <c r="B26" s="37"/>
      <c r="C26" s="37"/>
      <c r="D26" s="37"/>
      <c r="E26" s="37"/>
      <c r="F26" s="37"/>
      <c r="G26" s="37"/>
      <c r="H26" s="37"/>
      <c r="I26" s="38"/>
      <c r="J26" s="31"/>
      <c r="K26" s="31"/>
      <c r="L26" s="31"/>
      <c r="M26" s="31"/>
    </row>
    <row r="27" spans="1:13" ht="15.95" customHeight="1" x14ac:dyDescent="0.25">
      <c r="A27" s="37"/>
      <c r="B27" s="62"/>
      <c r="C27" s="97" t="s">
        <v>122</v>
      </c>
      <c r="D27" s="97"/>
      <c r="E27" s="97"/>
      <c r="F27" s="37"/>
      <c r="G27" s="37"/>
      <c r="H27" s="37"/>
      <c r="I27" s="38"/>
      <c r="J27" s="31"/>
      <c r="K27" s="31"/>
      <c r="L27" s="31"/>
      <c r="M27" s="31"/>
    </row>
    <row r="28" spans="1:13" ht="15.95" customHeight="1" x14ac:dyDescent="0.25">
      <c r="A28" s="37"/>
      <c r="B28" s="63" t="s">
        <v>39</v>
      </c>
      <c r="C28" s="63" t="s">
        <v>93</v>
      </c>
      <c r="D28" s="63" t="s">
        <v>94</v>
      </c>
      <c r="E28" s="63" t="s">
        <v>95</v>
      </c>
      <c r="F28" s="37"/>
      <c r="G28" s="37"/>
      <c r="H28" s="37"/>
      <c r="I28" s="38"/>
      <c r="J28" s="31"/>
      <c r="K28" s="31"/>
      <c r="L28" s="31"/>
      <c r="M28" s="31"/>
    </row>
    <row r="29" spans="1:13" ht="15.95" customHeight="1" x14ac:dyDescent="0.25">
      <c r="A29" s="37"/>
      <c r="B29" s="63">
        <v>2009</v>
      </c>
      <c r="C29" s="64">
        <v>16500</v>
      </c>
      <c r="D29" s="64">
        <v>13000</v>
      </c>
      <c r="E29" s="64">
        <v>5500</v>
      </c>
      <c r="F29" s="37"/>
      <c r="G29" s="37"/>
      <c r="H29" s="37"/>
      <c r="I29" s="38"/>
      <c r="J29" s="31"/>
      <c r="K29" s="31"/>
      <c r="L29" s="31"/>
      <c r="M29" s="31"/>
    </row>
    <row r="30" spans="1:13" ht="15.95" customHeight="1" x14ac:dyDescent="0.25">
      <c r="A30" s="37"/>
      <c r="B30" s="63">
        <v>2010</v>
      </c>
      <c r="C30" s="64">
        <v>10000</v>
      </c>
      <c r="D30" s="64">
        <v>6500</v>
      </c>
      <c r="E30" s="62"/>
      <c r="F30" s="37"/>
      <c r="G30" s="37"/>
      <c r="H30" s="37"/>
      <c r="I30" s="38"/>
      <c r="J30" s="31"/>
      <c r="K30" s="31"/>
      <c r="L30" s="31"/>
      <c r="M30" s="31"/>
    </row>
    <row r="31" spans="1:13" ht="15.95" customHeight="1" x14ac:dyDescent="0.25">
      <c r="A31" s="37"/>
      <c r="B31" s="63">
        <v>2011</v>
      </c>
      <c r="C31" s="64">
        <v>9000</v>
      </c>
      <c r="D31" s="62"/>
      <c r="E31" s="62"/>
      <c r="F31" s="37"/>
      <c r="G31" s="37"/>
      <c r="H31" s="37"/>
      <c r="I31" s="38"/>
      <c r="J31" s="31"/>
      <c r="K31" s="31"/>
      <c r="L31" s="31"/>
      <c r="M31" s="31"/>
    </row>
    <row r="32" spans="1:13" ht="15.95" customHeight="1" x14ac:dyDescent="0.25">
      <c r="A32" s="37"/>
      <c r="B32" s="37"/>
      <c r="C32" s="37"/>
      <c r="D32" s="37"/>
      <c r="E32" s="37"/>
      <c r="F32" s="37"/>
      <c r="G32" s="37"/>
      <c r="H32" s="37"/>
      <c r="I32" s="38"/>
      <c r="J32" s="31"/>
      <c r="K32" s="31"/>
      <c r="L32" s="31"/>
      <c r="M32" s="31"/>
    </row>
    <row r="33" spans="1:13" ht="15.95" customHeight="1" x14ac:dyDescent="0.25">
      <c r="A33" s="37"/>
      <c r="B33" s="63" t="s">
        <v>70</v>
      </c>
      <c r="C33" s="63" t="s">
        <v>124</v>
      </c>
      <c r="D33" s="37"/>
      <c r="E33" s="37"/>
      <c r="F33" s="37"/>
      <c r="G33" s="37"/>
      <c r="H33" s="37"/>
      <c r="I33" s="38"/>
      <c r="J33" s="31"/>
      <c r="K33" s="31"/>
      <c r="L33" s="31"/>
      <c r="M33" s="31"/>
    </row>
    <row r="34" spans="1:13" ht="15.95" customHeight="1" x14ac:dyDescent="0.25">
      <c r="A34" s="37"/>
      <c r="B34" s="63">
        <v>2010</v>
      </c>
      <c r="C34" s="63">
        <v>200</v>
      </c>
      <c r="D34" s="37"/>
      <c r="E34" s="37"/>
      <c r="F34" s="37"/>
      <c r="G34" s="37"/>
      <c r="H34" s="37"/>
      <c r="I34" s="38"/>
      <c r="J34" s="31"/>
      <c r="K34" s="31"/>
      <c r="L34" s="31"/>
      <c r="M34" s="31"/>
    </row>
    <row r="35" spans="1:13" ht="15.95" customHeight="1" x14ac:dyDescent="0.25">
      <c r="A35" s="37"/>
      <c r="B35" s="63">
        <v>2011</v>
      </c>
      <c r="C35" s="63">
        <v>300</v>
      </c>
      <c r="D35" s="37"/>
      <c r="E35" s="37"/>
      <c r="F35" s="37"/>
      <c r="G35" s="37"/>
      <c r="H35" s="37"/>
      <c r="I35" s="38"/>
      <c r="J35" s="31"/>
      <c r="K35" s="31"/>
      <c r="L35" s="31"/>
      <c r="M35" s="31"/>
    </row>
    <row r="36" spans="1:13" ht="15.95" customHeight="1" x14ac:dyDescent="0.25">
      <c r="A36" s="37"/>
      <c r="B36" s="37"/>
      <c r="C36" s="37"/>
      <c r="D36" s="37"/>
      <c r="E36" s="37"/>
      <c r="F36" s="37"/>
      <c r="G36" s="37"/>
      <c r="H36" s="37"/>
      <c r="I36" s="38"/>
      <c r="J36" s="31"/>
      <c r="K36" s="31"/>
      <c r="L36" s="31"/>
      <c r="M36" s="31"/>
    </row>
    <row r="37" spans="1:13" ht="15.95" customHeight="1" x14ac:dyDescent="0.25">
      <c r="A37" s="26" t="s">
        <v>2</v>
      </c>
      <c r="B37" s="93" t="s">
        <v>114</v>
      </c>
      <c r="C37" s="93"/>
      <c r="D37" s="93"/>
      <c r="E37" s="93"/>
      <c r="F37" s="93"/>
      <c r="G37" s="93"/>
      <c r="H37" s="93"/>
      <c r="I37" s="38"/>
      <c r="J37" s="31"/>
      <c r="K37" s="31"/>
      <c r="L37" s="31"/>
      <c r="M37" s="31"/>
    </row>
    <row r="38" spans="1:13" ht="15.95" customHeight="1" thickBot="1" x14ac:dyDescent="0.3">
      <c r="A38" s="9">
        <f>INDEX('Point Grid'!$C$8:$I$31,MATCH($A$1,'Point Grid'!$A$8:$A$31,0),MATCH(A37,'Point Grid'!$C$7:$I$7,0))</f>
        <v>3.25</v>
      </c>
      <c r="B38" s="93"/>
      <c r="C38" s="93"/>
      <c r="D38" s="93"/>
      <c r="E38" s="93"/>
      <c r="F38" s="93"/>
      <c r="G38" s="93"/>
      <c r="H38" s="93"/>
      <c r="I38" s="38"/>
      <c r="J38" s="31"/>
      <c r="K38" s="31"/>
      <c r="L38" s="31"/>
      <c r="M38" s="31"/>
    </row>
    <row r="39" spans="1:13" ht="15.95" customHeight="1" thickBot="1" x14ac:dyDescent="0.3">
      <c r="A39" s="5"/>
      <c r="B39" s="37"/>
      <c r="C39" s="37"/>
      <c r="D39" s="37"/>
      <c r="E39" s="37"/>
      <c r="F39" s="37"/>
      <c r="G39" s="37"/>
      <c r="H39" s="37"/>
      <c r="I39" s="38"/>
      <c r="J39" s="31"/>
      <c r="K39" s="31"/>
      <c r="L39" s="31"/>
      <c r="M39" s="31"/>
    </row>
    <row r="40" spans="1:13" ht="15.95" customHeight="1" thickBot="1" x14ac:dyDescent="0.3">
      <c r="A40" s="30"/>
      <c r="B40" s="39"/>
      <c r="C40" s="39"/>
      <c r="D40" s="39"/>
      <c r="E40" s="39"/>
      <c r="F40" s="39"/>
      <c r="G40" s="39"/>
      <c r="H40" s="39"/>
      <c r="I40" s="40"/>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sheetData>
  <mergeCells count="5">
    <mergeCell ref="H1:I1"/>
    <mergeCell ref="C15:E15"/>
    <mergeCell ref="C21:E21"/>
    <mergeCell ref="C27:E27"/>
    <mergeCell ref="B37:H38"/>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7"/>
  <sheetViews>
    <sheetView zoomScaleNormal="100" workbookViewId="0"/>
  </sheetViews>
  <sheetFormatPr defaultColWidth="9.140625" defaultRowHeight="15" x14ac:dyDescent="0.25"/>
  <cols>
    <col min="1" max="1" width="9.140625" style="24"/>
    <col min="2" max="2" width="16.85546875" style="24" customWidth="1"/>
    <col min="3" max="3" width="23.140625" style="24" customWidth="1"/>
    <col min="4" max="4" width="17" style="24" customWidth="1"/>
    <col min="5" max="9" width="11.42578125" style="24" customWidth="1"/>
    <col min="10" max="16384" width="9.140625" style="24"/>
  </cols>
  <sheetData>
    <row r="1" spans="1:13" ht="15.95" customHeight="1" x14ac:dyDescent="0.25">
      <c r="A1" s="7">
        <v>7</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Grid'!B:B,MATCH('7'!A1,'Point Grid'!A:A,0))</f>
        <v>1.5</v>
      </c>
      <c r="B4" s="33" t="s">
        <v>128</v>
      </c>
      <c r="C4" s="33"/>
      <c r="D4" s="33"/>
      <c r="E4" s="33"/>
      <c r="F4" s="33"/>
      <c r="G4" s="33"/>
      <c r="H4" s="33"/>
      <c r="I4" s="36"/>
      <c r="J4" s="31"/>
      <c r="K4" s="31"/>
      <c r="L4" s="31"/>
      <c r="M4" s="31"/>
    </row>
    <row r="5" spans="1:13" ht="15.95" customHeight="1" x14ac:dyDescent="0.25">
      <c r="A5" s="9"/>
      <c r="B5" s="33" t="s">
        <v>127</v>
      </c>
      <c r="C5" s="33"/>
      <c r="D5" s="33"/>
      <c r="E5" s="33"/>
      <c r="F5" s="33"/>
      <c r="G5" s="33"/>
      <c r="H5" s="33"/>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26" t="s">
        <v>2</v>
      </c>
      <c r="B7" s="93" t="s">
        <v>125</v>
      </c>
      <c r="C7" s="93"/>
      <c r="D7" s="93"/>
      <c r="E7" s="93"/>
      <c r="F7" s="93"/>
      <c r="G7" s="93"/>
      <c r="H7" s="93"/>
      <c r="I7" s="36"/>
      <c r="J7" s="31"/>
      <c r="K7" s="31"/>
      <c r="L7" s="31"/>
      <c r="M7" s="31"/>
    </row>
    <row r="8" spans="1:13" ht="15.95" customHeight="1" thickBot="1" x14ac:dyDescent="0.3">
      <c r="A8" s="9">
        <f>INDEX('Point Grid'!$C$8:$I$31,MATCH($A$1,'Point Grid'!$A$8:$A$31,0),MATCH(A7,'Point Grid'!$C$7:$I$7,0))</f>
        <v>1</v>
      </c>
      <c r="B8" s="93"/>
      <c r="C8" s="93"/>
      <c r="D8" s="93"/>
      <c r="E8" s="93"/>
      <c r="F8" s="93"/>
      <c r="G8" s="93"/>
      <c r="H8" s="93"/>
      <c r="I8" s="36"/>
      <c r="J8" s="31"/>
      <c r="K8" s="31"/>
      <c r="L8" s="31"/>
      <c r="M8" s="31"/>
    </row>
    <row r="9" spans="1:13" ht="15.95" customHeight="1" thickBot="1" x14ac:dyDescent="0.3">
      <c r="A9" s="5"/>
      <c r="B9" s="37"/>
      <c r="C9" s="37"/>
      <c r="D9" s="37"/>
      <c r="E9" s="37"/>
      <c r="F9" s="37"/>
      <c r="G9" s="37"/>
      <c r="H9" s="37"/>
      <c r="I9" s="36"/>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3</v>
      </c>
      <c r="B11" s="93" t="s">
        <v>126</v>
      </c>
      <c r="C11" s="93"/>
      <c r="D11" s="93"/>
      <c r="E11" s="93"/>
      <c r="F11" s="93"/>
      <c r="G11" s="93"/>
      <c r="H11" s="93"/>
      <c r="I11" s="38"/>
      <c r="J11" s="31"/>
      <c r="K11" s="31"/>
      <c r="L11" s="31"/>
      <c r="M11" s="31"/>
    </row>
    <row r="12" spans="1:13" ht="15.95" customHeight="1" thickBot="1" x14ac:dyDescent="0.3">
      <c r="A12" s="9">
        <f>INDEX('Point Grid'!$C$8:$I$31,MATCH($A$1,'Point Grid'!$A$8:$A$31,0),MATCH(A11,'Point Grid'!$C$7:$I$7,0))</f>
        <v>0.5</v>
      </c>
      <c r="B12" s="93"/>
      <c r="C12" s="93"/>
      <c r="D12" s="93"/>
      <c r="E12" s="93"/>
      <c r="F12" s="93"/>
      <c r="G12" s="93"/>
      <c r="H12" s="93"/>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thickBot="1" x14ac:dyDescent="0.3">
      <c r="A14" s="30"/>
      <c r="B14" s="39"/>
      <c r="C14" s="39"/>
      <c r="D14" s="39"/>
      <c r="E14" s="39"/>
      <c r="F14" s="39"/>
      <c r="G14" s="39"/>
      <c r="H14" s="39"/>
      <c r="I14" s="40"/>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sheetData>
  <mergeCells count="3">
    <mergeCell ref="H1:I1"/>
    <mergeCell ref="B11:H12"/>
    <mergeCell ref="B7:H8"/>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Q39"/>
  <sheetViews>
    <sheetView zoomScaleNormal="100" workbookViewId="0"/>
  </sheetViews>
  <sheetFormatPr defaultColWidth="9.140625" defaultRowHeight="15" x14ac:dyDescent="0.25"/>
  <cols>
    <col min="1" max="1" width="9.140625" style="24"/>
    <col min="2" max="2" width="17.85546875" style="24" customWidth="1"/>
    <col min="3" max="7" width="13.42578125" style="24" customWidth="1"/>
    <col min="8" max="10" width="10.28515625" style="24" customWidth="1"/>
    <col min="11" max="12" width="9.28515625" style="24" customWidth="1"/>
    <col min="13" max="13" width="11.42578125" style="24" customWidth="1"/>
    <col min="14" max="16384" width="9.140625" style="24"/>
  </cols>
  <sheetData>
    <row r="1" spans="1:17" ht="15.95" customHeight="1" x14ac:dyDescent="0.25">
      <c r="A1" s="7">
        <v>8</v>
      </c>
      <c r="B1" s="27" t="s">
        <v>12</v>
      </c>
      <c r="C1" s="23"/>
      <c r="D1" s="23"/>
      <c r="E1" s="23"/>
      <c r="F1" s="23"/>
      <c r="G1" s="23"/>
      <c r="H1" s="23"/>
      <c r="I1" s="91" t="s">
        <v>29</v>
      </c>
      <c r="J1" s="91"/>
      <c r="K1" s="91"/>
      <c r="L1" s="91"/>
      <c r="M1" s="92"/>
    </row>
    <row r="2" spans="1:17" ht="15.95" customHeight="1" x14ac:dyDescent="0.25">
      <c r="A2" s="25"/>
      <c r="B2" s="34"/>
      <c r="C2" s="34"/>
      <c r="D2" s="34"/>
      <c r="E2" s="34"/>
      <c r="F2" s="34"/>
      <c r="G2" s="34"/>
      <c r="H2" s="34"/>
      <c r="I2" s="34"/>
      <c r="J2" s="34"/>
      <c r="K2" s="34"/>
      <c r="L2" s="34"/>
      <c r="M2" s="35"/>
    </row>
    <row r="3" spans="1:17" ht="15.95" customHeight="1" x14ac:dyDescent="0.25">
      <c r="A3" s="8" t="s">
        <v>13</v>
      </c>
      <c r="B3" s="33"/>
      <c r="C3" s="33"/>
      <c r="D3" s="33"/>
      <c r="E3" s="33"/>
      <c r="F3" s="33"/>
      <c r="G3" s="33"/>
      <c r="H3" s="33"/>
      <c r="I3" s="33"/>
      <c r="J3" s="33"/>
      <c r="K3" s="33"/>
      <c r="L3" s="33"/>
      <c r="M3" s="36"/>
      <c r="N3" s="31"/>
      <c r="O3" s="31"/>
      <c r="P3" s="31"/>
      <c r="Q3" s="31"/>
    </row>
    <row r="4" spans="1:17" ht="15.95" customHeight="1" x14ac:dyDescent="0.25">
      <c r="A4" s="9">
        <f>INDEX('Point Grid'!B:B,MATCH('8'!A1,'Point Grid'!A:A,0))</f>
        <v>2</v>
      </c>
      <c r="B4" s="33" t="s">
        <v>36</v>
      </c>
      <c r="C4" s="49"/>
      <c r="D4" s="49"/>
      <c r="E4" s="49"/>
      <c r="F4" s="49"/>
      <c r="G4" s="49"/>
      <c r="H4" s="49"/>
      <c r="I4" s="49"/>
      <c r="J4" s="49"/>
      <c r="K4" s="49"/>
      <c r="L4" s="49"/>
      <c r="M4" s="36"/>
      <c r="N4" s="31"/>
      <c r="O4" s="31"/>
      <c r="P4" s="31"/>
      <c r="Q4" s="31"/>
    </row>
    <row r="5" spans="1:17" ht="15.95" customHeight="1" x14ac:dyDescent="0.25">
      <c r="A5" s="9"/>
      <c r="B5" s="49"/>
      <c r="C5" s="49"/>
      <c r="D5" s="49"/>
      <c r="E5" s="49"/>
      <c r="F5" s="49"/>
      <c r="G5" s="49"/>
      <c r="H5" s="49"/>
      <c r="I5" s="49"/>
      <c r="J5" s="49"/>
      <c r="K5" s="49"/>
      <c r="L5" s="49"/>
      <c r="M5" s="36"/>
      <c r="N5" s="31"/>
      <c r="O5" s="31"/>
      <c r="P5" s="31"/>
      <c r="Q5" s="31"/>
    </row>
    <row r="6" spans="1:17" ht="75" x14ac:dyDescent="0.25">
      <c r="A6" s="9"/>
      <c r="B6" s="54" t="s">
        <v>35</v>
      </c>
      <c r="C6" s="54" t="s">
        <v>130</v>
      </c>
      <c r="D6" s="54" t="s">
        <v>131</v>
      </c>
      <c r="E6" s="54" t="s">
        <v>132</v>
      </c>
      <c r="F6" s="54" t="s">
        <v>133</v>
      </c>
      <c r="G6" s="54" t="s">
        <v>134</v>
      </c>
      <c r="H6" s="49"/>
      <c r="I6" s="49"/>
      <c r="J6" s="49"/>
      <c r="K6" s="49"/>
      <c r="L6" s="49"/>
      <c r="M6" s="36"/>
      <c r="N6" s="31"/>
      <c r="O6" s="31"/>
      <c r="P6" s="31"/>
      <c r="Q6" s="31"/>
    </row>
    <row r="7" spans="1:17" ht="15.95" customHeight="1" x14ac:dyDescent="0.25">
      <c r="A7" s="9"/>
      <c r="B7" s="54">
        <v>2010</v>
      </c>
      <c r="C7" s="65">
        <v>20725</v>
      </c>
      <c r="D7" s="54">
        <v>350</v>
      </c>
      <c r="E7" s="65">
        <v>11446</v>
      </c>
      <c r="F7" s="66">
        <v>1</v>
      </c>
      <c r="G7" s="66">
        <v>1.145</v>
      </c>
      <c r="H7" s="49"/>
      <c r="I7" s="49"/>
      <c r="J7" s="49"/>
      <c r="K7" s="49"/>
      <c r="L7" s="49"/>
      <c r="M7" s="36"/>
      <c r="N7" s="31"/>
      <c r="O7" s="31"/>
      <c r="P7" s="31"/>
      <c r="Q7" s="31"/>
    </row>
    <row r="8" spans="1:17" ht="15.95" customHeight="1" x14ac:dyDescent="0.25">
      <c r="A8" s="9"/>
      <c r="B8" s="54">
        <v>2011</v>
      </c>
      <c r="C8" s="65">
        <v>21220</v>
      </c>
      <c r="D8" s="54">
        <v>310</v>
      </c>
      <c r="E8" s="65">
        <v>12757</v>
      </c>
      <c r="F8" s="66">
        <v>1.006</v>
      </c>
      <c r="G8" s="66">
        <v>1.121</v>
      </c>
      <c r="H8" s="49"/>
      <c r="I8" s="49"/>
      <c r="J8" s="49"/>
      <c r="K8" s="49"/>
      <c r="L8" s="49"/>
      <c r="M8" s="36"/>
      <c r="N8" s="31"/>
      <c r="O8" s="31"/>
      <c r="P8" s="31"/>
      <c r="Q8" s="31"/>
    </row>
    <row r="9" spans="1:17" ht="15.95" customHeight="1" x14ac:dyDescent="0.25">
      <c r="A9" s="9"/>
      <c r="B9" s="54">
        <v>2012</v>
      </c>
      <c r="C9" s="65">
        <v>23015</v>
      </c>
      <c r="D9" s="54">
        <v>320</v>
      </c>
      <c r="E9" s="65">
        <v>11295</v>
      </c>
      <c r="F9" s="66">
        <v>1.0680000000000001</v>
      </c>
      <c r="G9" s="66">
        <v>1.08</v>
      </c>
      <c r="H9" s="49"/>
      <c r="I9" s="49"/>
      <c r="J9" s="49"/>
      <c r="K9" s="49"/>
      <c r="L9" s="49"/>
      <c r="M9" s="36"/>
      <c r="N9" s="31"/>
      <c r="O9" s="31"/>
      <c r="P9" s="31"/>
      <c r="Q9" s="31"/>
    </row>
    <row r="10" spans="1:17" s="52" customFormat="1" x14ac:dyDescent="0.25">
      <c r="A10" s="48"/>
      <c r="B10" s="49"/>
      <c r="C10" s="49"/>
      <c r="D10" s="49"/>
      <c r="E10" s="49"/>
      <c r="F10" s="49"/>
      <c r="G10" s="49"/>
      <c r="H10" s="49"/>
      <c r="I10" s="49"/>
      <c r="J10" s="49"/>
      <c r="K10" s="49"/>
      <c r="L10" s="49"/>
      <c r="M10" s="50"/>
      <c r="N10" s="51"/>
      <c r="O10" s="51"/>
      <c r="P10" s="51"/>
      <c r="Q10" s="51"/>
    </row>
    <row r="11" spans="1:17" ht="15.95" customHeight="1" x14ac:dyDescent="0.25">
      <c r="A11" s="9"/>
      <c r="B11" s="33" t="s">
        <v>135</v>
      </c>
      <c r="C11" s="49"/>
      <c r="D11" s="49"/>
      <c r="E11" s="49"/>
      <c r="F11" s="49"/>
      <c r="G11" s="49"/>
      <c r="H11" s="49"/>
      <c r="I11" s="49"/>
      <c r="J11" s="49"/>
      <c r="K11" s="49"/>
      <c r="L11" s="49"/>
      <c r="M11" s="36"/>
      <c r="N11" s="31"/>
      <c r="O11" s="31"/>
      <c r="P11" s="31"/>
      <c r="Q11" s="31"/>
    </row>
    <row r="12" spans="1:17" ht="15.95" customHeight="1" x14ac:dyDescent="0.25">
      <c r="A12" s="9"/>
      <c r="B12" s="33" t="s">
        <v>136</v>
      </c>
      <c r="C12" s="49"/>
      <c r="D12" s="49"/>
      <c r="E12" s="49"/>
      <c r="F12" s="49"/>
      <c r="G12" s="49"/>
      <c r="H12" s="49"/>
      <c r="I12" s="49"/>
      <c r="J12" s="49"/>
      <c r="K12" s="49"/>
      <c r="L12" s="49"/>
      <c r="M12" s="36"/>
      <c r="N12" s="31"/>
      <c r="O12" s="31"/>
      <c r="P12" s="31"/>
      <c r="Q12" s="31"/>
    </row>
    <row r="13" spans="1:17" ht="15.95" customHeight="1" x14ac:dyDescent="0.25">
      <c r="A13" s="9"/>
      <c r="B13" s="33" t="s">
        <v>137</v>
      </c>
      <c r="C13" s="49"/>
      <c r="D13" s="49"/>
      <c r="E13" s="49"/>
      <c r="F13" s="49"/>
      <c r="G13" s="49"/>
      <c r="H13" s="49"/>
      <c r="I13" s="49"/>
      <c r="J13" s="49"/>
      <c r="K13" s="49"/>
      <c r="L13" s="49"/>
      <c r="M13" s="36"/>
      <c r="N13" s="31"/>
      <c r="O13" s="31"/>
      <c r="P13" s="31"/>
      <c r="Q13" s="31"/>
    </row>
    <row r="14" spans="1:17" ht="15.95" customHeight="1" x14ac:dyDescent="0.25">
      <c r="A14" s="9"/>
      <c r="B14" s="33" t="s">
        <v>138</v>
      </c>
      <c r="C14" s="49"/>
      <c r="D14" s="49"/>
      <c r="E14" s="49"/>
      <c r="F14" s="49"/>
      <c r="G14" s="49"/>
      <c r="H14" s="49"/>
      <c r="I14" s="49"/>
      <c r="J14" s="49"/>
      <c r="K14" s="49"/>
      <c r="L14" s="49"/>
      <c r="M14" s="36"/>
      <c r="N14" s="31"/>
      <c r="O14" s="31"/>
      <c r="P14" s="31"/>
      <c r="Q14" s="31"/>
    </row>
    <row r="15" spans="1:17" ht="15.95" customHeight="1" x14ac:dyDescent="0.25">
      <c r="A15" s="9"/>
      <c r="B15" s="67" t="s">
        <v>139</v>
      </c>
      <c r="C15" s="49"/>
      <c r="D15" s="49"/>
      <c r="E15" s="49"/>
      <c r="F15" s="49"/>
      <c r="G15" s="49"/>
      <c r="H15" s="49"/>
      <c r="I15" s="49"/>
      <c r="J15" s="49"/>
      <c r="K15" s="49"/>
      <c r="L15" s="49"/>
      <c r="M15" s="36"/>
      <c r="N15" s="31"/>
      <c r="O15" s="31"/>
      <c r="P15" s="31"/>
      <c r="Q15" s="31"/>
    </row>
    <row r="16" spans="1:17" ht="15.95" customHeight="1" x14ac:dyDescent="0.25">
      <c r="A16" s="9"/>
      <c r="B16" s="33" t="s">
        <v>140</v>
      </c>
      <c r="C16" s="49"/>
      <c r="D16" s="49"/>
      <c r="E16" s="49"/>
      <c r="F16" s="49"/>
      <c r="G16" s="49"/>
      <c r="H16" s="49"/>
      <c r="I16" s="49"/>
      <c r="J16" s="49"/>
      <c r="K16" s="49"/>
      <c r="L16" s="49"/>
      <c r="M16" s="36"/>
      <c r="N16" s="31"/>
      <c r="O16" s="31"/>
      <c r="P16" s="31"/>
      <c r="Q16" s="31"/>
    </row>
    <row r="17" spans="1:17" ht="15.95" customHeight="1" x14ac:dyDescent="0.25">
      <c r="A17" s="9"/>
      <c r="B17" s="33" t="s">
        <v>141</v>
      </c>
      <c r="C17" s="49"/>
      <c r="D17" s="49"/>
      <c r="E17" s="49"/>
      <c r="F17" s="49"/>
      <c r="G17" s="49"/>
      <c r="H17" s="49"/>
      <c r="I17" s="49"/>
      <c r="J17" s="49"/>
      <c r="K17" s="49"/>
      <c r="L17" s="49"/>
      <c r="M17" s="36"/>
      <c r="N17" s="31"/>
      <c r="O17" s="31"/>
      <c r="P17" s="31"/>
      <c r="Q17" s="31"/>
    </row>
    <row r="18" spans="1:17" ht="15.95" customHeight="1" x14ac:dyDescent="0.25">
      <c r="A18" s="9"/>
      <c r="B18" s="33" t="s">
        <v>142</v>
      </c>
      <c r="C18" s="49"/>
      <c r="D18" s="49"/>
      <c r="E18" s="49"/>
      <c r="F18" s="49"/>
      <c r="G18" s="49"/>
      <c r="H18" s="49"/>
      <c r="I18" s="49"/>
      <c r="J18" s="49"/>
      <c r="K18" s="49"/>
      <c r="L18" s="49"/>
      <c r="M18" s="36"/>
      <c r="N18" s="31"/>
      <c r="O18" s="31"/>
      <c r="P18" s="31"/>
      <c r="Q18" s="31"/>
    </row>
    <row r="19" spans="1:17" ht="15.95" customHeight="1" x14ac:dyDescent="0.25">
      <c r="A19" s="9"/>
      <c r="B19" s="33" t="s">
        <v>143</v>
      </c>
      <c r="C19" s="49"/>
      <c r="D19" s="49"/>
      <c r="E19" s="49"/>
      <c r="F19" s="49"/>
      <c r="G19" s="49"/>
      <c r="H19" s="49"/>
      <c r="I19" s="49"/>
      <c r="J19" s="49"/>
      <c r="K19" s="49"/>
      <c r="L19" s="49"/>
      <c r="M19" s="36"/>
      <c r="N19" s="31"/>
      <c r="O19" s="31"/>
      <c r="P19" s="31"/>
      <c r="Q19" s="31"/>
    </row>
    <row r="20" spans="1:17" x14ac:dyDescent="0.25">
      <c r="A20" s="9"/>
      <c r="B20" s="33" t="s">
        <v>144</v>
      </c>
      <c r="C20" s="49"/>
      <c r="D20" s="49"/>
      <c r="E20" s="49"/>
      <c r="F20" s="49"/>
      <c r="G20" s="49"/>
      <c r="H20" s="49"/>
      <c r="I20" s="49"/>
      <c r="J20" s="49"/>
      <c r="K20" s="49"/>
      <c r="L20" s="49"/>
      <c r="M20" s="36"/>
      <c r="N20" s="31"/>
      <c r="O20" s="31"/>
      <c r="P20" s="31"/>
      <c r="Q20" s="31"/>
    </row>
    <row r="21" spans="1:17" ht="15.95" customHeight="1" x14ac:dyDescent="0.25">
      <c r="A21" s="9"/>
      <c r="B21" s="33" t="s">
        <v>145</v>
      </c>
      <c r="C21" s="49"/>
      <c r="D21" s="49"/>
      <c r="E21" s="49"/>
      <c r="F21" s="49"/>
      <c r="G21" s="49"/>
      <c r="H21" s="49"/>
      <c r="I21" s="49"/>
      <c r="J21" s="49"/>
      <c r="K21" s="49"/>
      <c r="L21" s="49"/>
      <c r="M21" s="36"/>
      <c r="N21" s="31"/>
      <c r="O21" s="31"/>
      <c r="P21" s="31"/>
      <c r="Q21" s="31"/>
    </row>
    <row r="22" spans="1:17" ht="15.95" customHeight="1" x14ac:dyDescent="0.25">
      <c r="A22" s="9"/>
      <c r="B22" s="49"/>
      <c r="C22" s="49"/>
      <c r="D22" s="49"/>
      <c r="E22" s="49"/>
      <c r="F22" s="49"/>
      <c r="G22" s="49"/>
      <c r="H22" s="49"/>
      <c r="I22" s="49"/>
      <c r="J22" s="49"/>
      <c r="K22" s="49"/>
      <c r="L22" s="49"/>
      <c r="M22" s="36"/>
      <c r="N22" s="31"/>
      <c r="O22" s="31"/>
      <c r="P22" s="31"/>
      <c r="Q22" s="31"/>
    </row>
    <row r="23" spans="1:17" ht="15.95" customHeight="1" x14ac:dyDescent="0.25">
      <c r="A23" s="26" t="s">
        <v>2</v>
      </c>
      <c r="B23" s="93" t="s">
        <v>129</v>
      </c>
      <c r="C23" s="93"/>
      <c r="D23" s="93"/>
      <c r="E23" s="93"/>
      <c r="F23" s="93"/>
      <c r="G23" s="93"/>
      <c r="H23" s="93"/>
      <c r="I23" s="93"/>
      <c r="J23" s="41"/>
      <c r="K23" s="41"/>
      <c r="L23" s="41"/>
      <c r="M23" s="38"/>
      <c r="N23" s="31"/>
      <c r="O23" s="31"/>
      <c r="P23" s="31"/>
      <c r="Q23" s="31"/>
    </row>
    <row r="24" spans="1:17" ht="15.95" customHeight="1" thickBot="1" x14ac:dyDescent="0.3">
      <c r="A24" s="9">
        <f>INDEX('Point Grid'!$C$8:$I$31,MATCH($A$1,'Point Grid'!$A$8:$A$31,0),MATCH(A23,'Point Grid'!$C$7:$I$7,0))</f>
        <v>2</v>
      </c>
      <c r="B24" s="93"/>
      <c r="C24" s="93"/>
      <c r="D24" s="93"/>
      <c r="E24" s="93"/>
      <c r="F24" s="93"/>
      <c r="G24" s="93"/>
      <c r="H24" s="93"/>
      <c r="I24" s="93"/>
      <c r="J24" s="41"/>
      <c r="K24" s="41"/>
      <c r="L24" s="41"/>
      <c r="M24" s="38"/>
      <c r="N24" s="31"/>
      <c r="O24" s="31"/>
      <c r="P24" s="31"/>
      <c r="Q24" s="31"/>
    </row>
    <row r="25" spans="1:17" ht="15.95" customHeight="1" thickBot="1" x14ac:dyDescent="0.3">
      <c r="A25" s="5"/>
      <c r="B25" s="37"/>
      <c r="C25" s="37"/>
      <c r="D25" s="37"/>
      <c r="E25" s="37"/>
      <c r="F25" s="37"/>
      <c r="G25" s="37"/>
      <c r="H25" s="37"/>
      <c r="I25" s="37"/>
      <c r="J25" s="37"/>
      <c r="K25" s="37"/>
      <c r="L25" s="37"/>
      <c r="M25" s="38"/>
      <c r="N25" s="31"/>
      <c r="O25" s="31"/>
      <c r="P25" s="31"/>
      <c r="Q25" s="31"/>
    </row>
    <row r="26" spans="1:17" ht="15.95" customHeight="1" thickBot="1" x14ac:dyDescent="0.3">
      <c r="A26" s="30"/>
      <c r="B26" s="39"/>
      <c r="C26" s="39"/>
      <c r="D26" s="39"/>
      <c r="E26" s="39"/>
      <c r="F26" s="39"/>
      <c r="G26" s="39"/>
      <c r="H26" s="39"/>
      <c r="I26" s="39"/>
      <c r="J26" s="39"/>
      <c r="K26" s="39"/>
      <c r="L26" s="39"/>
      <c r="M26" s="40"/>
      <c r="N26" s="31"/>
      <c r="O26" s="31"/>
      <c r="P26" s="31"/>
      <c r="Q26" s="31"/>
    </row>
    <row r="27" spans="1:17" x14ac:dyDescent="0.25">
      <c r="B27" s="31"/>
      <c r="C27" s="31"/>
      <c r="D27" s="31"/>
      <c r="E27" s="31"/>
      <c r="F27" s="31"/>
      <c r="G27" s="31"/>
      <c r="H27" s="31"/>
      <c r="I27" s="31"/>
      <c r="J27" s="31"/>
      <c r="K27" s="31"/>
      <c r="L27" s="31"/>
      <c r="M27" s="31"/>
      <c r="N27" s="31"/>
      <c r="O27" s="31"/>
      <c r="P27" s="31"/>
      <c r="Q27" s="31"/>
    </row>
    <row r="28" spans="1:17" x14ac:dyDescent="0.25">
      <c r="B28" s="31"/>
      <c r="C28" s="31"/>
      <c r="D28" s="31"/>
      <c r="E28" s="31"/>
      <c r="F28" s="31"/>
      <c r="G28" s="31"/>
      <c r="H28" s="31"/>
      <c r="I28" s="31"/>
      <c r="J28" s="31"/>
      <c r="K28" s="31"/>
      <c r="L28" s="31"/>
      <c r="M28" s="31"/>
      <c r="N28" s="31"/>
      <c r="O28" s="31"/>
      <c r="P28" s="31"/>
      <c r="Q28" s="31"/>
    </row>
    <row r="29" spans="1:17" x14ac:dyDescent="0.25">
      <c r="B29" s="31"/>
      <c r="C29" s="31"/>
      <c r="D29" s="31"/>
      <c r="E29" s="31"/>
      <c r="F29" s="31"/>
      <c r="G29" s="31"/>
      <c r="H29" s="31"/>
      <c r="I29" s="31"/>
      <c r="J29" s="31"/>
      <c r="K29" s="31"/>
      <c r="L29" s="31"/>
      <c r="M29" s="31"/>
      <c r="N29" s="31"/>
      <c r="O29" s="31"/>
      <c r="P29" s="31"/>
      <c r="Q29" s="31"/>
    </row>
    <row r="30" spans="1:17" x14ac:dyDescent="0.25">
      <c r="B30" s="31"/>
      <c r="C30" s="31"/>
      <c r="D30" s="31"/>
      <c r="E30" s="31"/>
      <c r="F30" s="31"/>
      <c r="G30" s="31"/>
      <c r="H30" s="31"/>
      <c r="I30" s="31"/>
      <c r="J30" s="31"/>
      <c r="K30" s="31"/>
      <c r="L30" s="31"/>
      <c r="M30" s="31"/>
      <c r="N30" s="31"/>
      <c r="O30" s="31"/>
      <c r="P30" s="31"/>
      <c r="Q30" s="31"/>
    </row>
    <row r="31" spans="1:17" x14ac:dyDescent="0.25">
      <c r="B31" s="31"/>
      <c r="C31" s="31"/>
      <c r="D31" s="31"/>
      <c r="E31" s="31"/>
      <c r="F31" s="31"/>
      <c r="G31" s="31"/>
      <c r="H31" s="31"/>
      <c r="I31" s="31"/>
      <c r="J31" s="31"/>
      <c r="K31" s="31"/>
      <c r="L31" s="31"/>
      <c r="M31" s="31"/>
      <c r="N31" s="31"/>
      <c r="O31" s="31"/>
      <c r="P31" s="31"/>
      <c r="Q31" s="31"/>
    </row>
    <row r="32" spans="1:17" x14ac:dyDescent="0.25">
      <c r="B32" s="31"/>
      <c r="C32" s="31"/>
      <c r="D32" s="31"/>
      <c r="E32" s="31"/>
      <c r="F32" s="31"/>
      <c r="G32" s="31"/>
      <c r="H32" s="31"/>
      <c r="I32" s="31"/>
      <c r="J32" s="31"/>
      <c r="K32" s="31"/>
      <c r="L32" s="31"/>
      <c r="M32" s="31"/>
      <c r="N32" s="31"/>
      <c r="O32" s="31"/>
      <c r="P32" s="31"/>
      <c r="Q32" s="31"/>
    </row>
    <row r="33" spans="2:17" x14ac:dyDescent="0.25">
      <c r="B33" s="31"/>
      <c r="C33" s="31"/>
      <c r="D33" s="31"/>
      <c r="E33" s="31"/>
      <c r="F33" s="31"/>
      <c r="G33" s="31"/>
      <c r="H33" s="31"/>
      <c r="I33" s="31"/>
      <c r="J33" s="31"/>
      <c r="K33" s="31"/>
      <c r="L33" s="31"/>
      <c r="M33" s="31"/>
      <c r="N33" s="31"/>
      <c r="O33" s="31"/>
      <c r="P33" s="31"/>
      <c r="Q33" s="31"/>
    </row>
    <row r="34" spans="2:17" x14ac:dyDescent="0.25">
      <c r="B34" s="31"/>
      <c r="C34" s="31"/>
      <c r="D34" s="31"/>
      <c r="E34" s="31"/>
      <c r="F34" s="31"/>
      <c r="G34" s="31"/>
      <c r="H34" s="31"/>
      <c r="I34" s="31"/>
      <c r="J34" s="31"/>
      <c r="K34" s="31"/>
      <c r="L34" s="31"/>
      <c r="M34" s="31"/>
      <c r="N34" s="31"/>
      <c r="O34" s="31"/>
      <c r="P34" s="31"/>
      <c r="Q34" s="31"/>
    </row>
    <row r="35" spans="2:17" x14ac:dyDescent="0.25">
      <c r="B35" s="31"/>
      <c r="C35" s="31"/>
      <c r="D35" s="31"/>
      <c r="E35" s="31"/>
      <c r="F35" s="31"/>
      <c r="G35" s="31"/>
      <c r="H35" s="31"/>
      <c r="I35" s="31"/>
      <c r="J35" s="31"/>
      <c r="K35" s="31"/>
      <c r="L35" s="31"/>
      <c r="M35" s="31"/>
      <c r="N35" s="31"/>
      <c r="O35" s="31"/>
      <c r="P35" s="31"/>
      <c r="Q35" s="31"/>
    </row>
    <row r="36" spans="2:17" x14ac:dyDescent="0.25">
      <c r="B36" s="31"/>
      <c r="C36" s="31"/>
      <c r="D36" s="31"/>
      <c r="E36" s="31"/>
      <c r="F36" s="31"/>
      <c r="G36" s="31"/>
      <c r="H36" s="31"/>
      <c r="I36" s="31"/>
      <c r="J36" s="31"/>
      <c r="K36" s="31"/>
      <c r="L36" s="31"/>
      <c r="M36" s="31"/>
      <c r="N36" s="31"/>
      <c r="O36" s="31"/>
      <c r="P36" s="31"/>
      <c r="Q36" s="31"/>
    </row>
    <row r="37" spans="2:17" x14ac:dyDescent="0.25">
      <c r="B37" s="31"/>
      <c r="C37" s="31"/>
      <c r="D37" s="31"/>
      <c r="E37" s="31"/>
      <c r="F37" s="31"/>
      <c r="G37" s="31"/>
      <c r="H37" s="31"/>
      <c r="I37" s="31"/>
      <c r="J37" s="31"/>
      <c r="K37" s="31"/>
      <c r="L37" s="31"/>
      <c r="M37" s="31"/>
      <c r="N37" s="31"/>
      <c r="O37" s="31"/>
      <c r="P37" s="31"/>
      <c r="Q37" s="31"/>
    </row>
    <row r="38" spans="2:17" x14ac:dyDescent="0.25">
      <c r="B38" s="31"/>
      <c r="C38" s="31"/>
      <c r="D38" s="31"/>
      <c r="E38" s="31"/>
      <c r="F38" s="31"/>
      <c r="G38" s="31"/>
      <c r="H38" s="31"/>
      <c r="I38" s="31"/>
      <c r="J38" s="31"/>
      <c r="K38" s="31"/>
      <c r="L38" s="31"/>
      <c r="M38" s="31"/>
      <c r="N38" s="31"/>
      <c r="O38" s="31"/>
      <c r="P38" s="31"/>
      <c r="Q38" s="31"/>
    </row>
    <row r="39" spans="2:17" x14ac:dyDescent="0.25">
      <c r="B39" s="31"/>
      <c r="C39" s="31"/>
      <c r="D39" s="31"/>
      <c r="E39" s="31"/>
      <c r="F39" s="31"/>
      <c r="G39" s="31"/>
      <c r="H39" s="31"/>
      <c r="I39" s="31"/>
      <c r="J39" s="31"/>
      <c r="K39" s="31"/>
      <c r="L39" s="31"/>
      <c r="M39" s="31"/>
      <c r="N39" s="31"/>
      <c r="O39" s="31"/>
      <c r="P39" s="31"/>
      <c r="Q39" s="31"/>
    </row>
  </sheetData>
  <mergeCells count="2">
    <mergeCell ref="B23:I24"/>
    <mergeCell ref="I1:M1"/>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M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33"/>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15.85546875" style="24" bestFit="1" customWidth="1"/>
    <col min="6" max="9" width="11.42578125" style="24" customWidth="1"/>
    <col min="10" max="16384" width="9.140625" style="24"/>
  </cols>
  <sheetData>
    <row r="1" spans="1:13" ht="15.95" customHeight="1" x14ac:dyDescent="0.25">
      <c r="A1" s="7">
        <v>9</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Grid'!B:B,MATCH('9'!A1,'Point Grid'!A:A,0))</f>
        <v>2.5</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4" t="s">
        <v>146</v>
      </c>
      <c r="C6" s="44" t="s">
        <v>147</v>
      </c>
      <c r="D6" s="44" t="s">
        <v>148</v>
      </c>
      <c r="E6" s="44" t="s">
        <v>149</v>
      </c>
      <c r="F6" s="33"/>
      <c r="G6" s="33"/>
      <c r="H6" s="33"/>
      <c r="I6" s="36"/>
      <c r="J6" s="31"/>
      <c r="K6" s="31"/>
      <c r="L6" s="31"/>
      <c r="M6" s="31"/>
    </row>
    <row r="7" spans="1:13" ht="15.95" customHeight="1" x14ac:dyDescent="0.25">
      <c r="A7" s="9"/>
      <c r="B7" s="44">
        <v>1</v>
      </c>
      <c r="C7" s="55">
        <v>195000</v>
      </c>
      <c r="D7" s="58">
        <v>0.85</v>
      </c>
      <c r="E7" s="58">
        <v>0.75</v>
      </c>
      <c r="F7" s="33"/>
      <c r="G7" s="33"/>
      <c r="H7" s="33"/>
      <c r="I7" s="36"/>
      <c r="J7" s="31"/>
      <c r="K7" s="31"/>
      <c r="L7" s="31"/>
      <c r="M7" s="31"/>
    </row>
    <row r="8" spans="1:13" ht="15.95" customHeight="1" x14ac:dyDescent="0.25">
      <c r="A8" s="9"/>
      <c r="B8" s="44">
        <v>2</v>
      </c>
      <c r="C8" s="55">
        <v>475000</v>
      </c>
      <c r="D8" s="58">
        <v>1</v>
      </c>
      <c r="E8" s="58">
        <v>1</v>
      </c>
      <c r="F8" s="33"/>
      <c r="G8" s="33"/>
      <c r="H8" s="33"/>
      <c r="I8" s="36"/>
      <c r="J8" s="31"/>
      <c r="K8" s="31"/>
      <c r="L8" s="31"/>
      <c r="M8" s="31"/>
    </row>
    <row r="9" spans="1:13" ht="15.95" customHeight="1" x14ac:dyDescent="0.25">
      <c r="A9" s="9"/>
      <c r="B9" s="44">
        <v>3</v>
      </c>
      <c r="C9" s="55">
        <v>330000</v>
      </c>
      <c r="D9" s="58">
        <v>1.3</v>
      </c>
      <c r="E9" s="58">
        <v>1.2</v>
      </c>
      <c r="F9" s="33"/>
      <c r="G9" s="33"/>
      <c r="H9" s="33"/>
      <c r="I9" s="36"/>
      <c r="J9" s="31"/>
      <c r="K9" s="31"/>
      <c r="L9" s="31"/>
      <c r="M9" s="31"/>
    </row>
    <row r="10" spans="1:13" ht="15.95" customHeight="1" x14ac:dyDescent="0.25">
      <c r="A10" s="9"/>
      <c r="B10" s="44" t="s">
        <v>41</v>
      </c>
      <c r="C10" s="55">
        <v>1000000</v>
      </c>
      <c r="D10" s="44"/>
      <c r="E10" s="44"/>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150</v>
      </c>
      <c r="C12" s="33"/>
      <c r="D12" s="33"/>
      <c r="E12" s="33"/>
      <c r="F12" s="33"/>
      <c r="G12" s="33"/>
      <c r="H12" s="33"/>
      <c r="I12" s="36"/>
      <c r="J12" s="31"/>
      <c r="K12" s="31"/>
      <c r="L12" s="31"/>
      <c r="M12" s="31"/>
    </row>
    <row r="13" spans="1:13" ht="15.95" customHeight="1" x14ac:dyDescent="0.25">
      <c r="A13" s="9"/>
      <c r="B13" s="33" t="s">
        <v>151</v>
      </c>
      <c r="C13" s="33"/>
      <c r="D13" s="33"/>
      <c r="E13" s="33"/>
      <c r="F13" s="33"/>
      <c r="G13" s="33"/>
      <c r="H13" s="33"/>
      <c r="I13" s="36"/>
      <c r="J13" s="31"/>
      <c r="K13" s="31"/>
      <c r="L13" s="31"/>
      <c r="M13" s="31"/>
    </row>
    <row r="14" spans="1:13" ht="15.95" customHeight="1" x14ac:dyDescent="0.25">
      <c r="A14" s="9"/>
      <c r="B14" s="33" t="s">
        <v>152</v>
      </c>
      <c r="C14" s="33"/>
      <c r="D14" s="33"/>
      <c r="E14" s="33"/>
      <c r="F14" s="33"/>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26" t="s">
        <v>2</v>
      </c>
      <c r="B17" s="93" t="s">
        <v>153</v>
      </c>
      <c r="C17" s="93"/>
      <c r="D17" s="93"/>
      <c r="E17" s="93"/>
      <c r="F17" s="93"/>
      <c r="G17" s="93"/>
      <c r="H17" s="93"/>
      <c r="I17" s="38"/>
      <c r="J17" s="31"/>
      <c r="K17" s="31"/>
      <c r="L17" s="31"/>
      <c r="M17" s="31"/>
    </row>
    <row r="18" spans="1:13" ht="15.95" customHeight="1" thickBot="1" x14ac:dyDescent="0.3">
      <c r="A18" s="9">
        <f>INDEX('Point Grid'!$C$8:$I$31,MATCH($A$1,'Point Grid'!$A$8:$A$31,0),MATCH(A17,'Point Grid'!$C$7:$I$7,0))</f>
        <v>2.5</v>
      </c>
      <c r="B18" s="93"/>
      <c r="C18" s="93"/>
      <c r="D18" s="93"/>
      <c r="E18" s="93"/>
      <c r="F18" s="93"/>
      <c r="G18" s="93"/>
      <c r="H18" s="93"/>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thickBot="1" x14ac:dyDescent="0.3">
      <c r="A20" s="30"/>
      <c r="B20" s="39"/>
      <c r="C20" s="39"/>
      <c r="D20" s="39"/>
      <c r="E20" s="39"/>
      <c r="F20" s="39"/>
      <c r="G20" s="39"/>
      <c r="H20" s="39"/>
      <c r="I20" s="40"/>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sheetData>
  <mergeCells count="2">
    <mergeCell ref="H1:I1"/>
    <mergeCell ref="B17:H18"/>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40"/>
  <sheetViews>
    <sheetView zoomScaleNormal="100" workbookViewId="0"/>
  </sheetViews>
  <sheetFormatPr defaultColWidth="9.140625" defaultRowHeight="15" x14ac:dyDescent="0.25"/>
  <cols>
    <col min="1" max="1" width="9.140625" style="24"/>
    <col min="2" max="2" width="24.140625" style="24" customWidth="1"/>
    <col min="3" max="3" width="17.7109375" style="24" customWidth="1"/>
    <col min="4" max="4" width="28.7109375" style="24" customWidth="1"/>
    <col min="5" max="5" width="16.7109375" style="24" customWidth="1"/>
    <col min="6" max="9" width="11.42578125" style="24" customWidth="1"/>
    <col min="10" max="16384" width="9.140625" style="24"/>
  </cols>
  <sheetData>
    <row r="1" spans="1:13" ht="15.95" customHeight="1" x14ac:dyDescent="0.25">
      <c r="A1" s="7">
        <v>10</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Grid'!B:B,MATCH('10'!A1,'Point Grid'!A:A,0))</f>
        <v>2</v>
      </c>
      <c r="B4" s="33" t="s">
        <v>154</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4" t="s">
        <v>146</v>
      </c>
      <c r="C6" s="44" t="s">
        <v>130</v>
      </c>
      <c r="D6" s="44" t="s">
        <v>155</v>
      </c>
      <c r="E6" s="44" t="s">
        <v>148</v>
      </c>
      <c r="F6" s="33"/>
      <c r="G6" s="33"/>
      <c r="H6" s="33"/>
      <c r="I6" s="36"/>
      <c r="J6" s="31"/>
      <c r="K6" s="31"/>
      <c r="L6" s="31"/>
      <c r="M6" s="31"/>
    </row>
    <row r="7" spans="1:13" ht="15.95" customHeight="1" x14ac:dyDescent="0.25">
      <c r="A7" s="9"/>
      <c r="B7" s="44" t="s">
        <v>32</v>
      </c>
      <c r="C7" s="59">
        <v>100000</v>
      </c>
      <c r="D7" s="55">
        <v>60000</v>
      </c>
      <c r="E7" s="44">
        <v>1</v>
      </c>
      <c r="F7" s="33"/>
      <c r="G7" s="33"/>
      <c r="H7" s="33"/>
      <c r="I7" s="36"/>
      <c r="J7" s="31"/>
      <c r="K7" s="31"/>
      <c r="L7" s="31"/>
      <c r="M7" s="31"/>
    </row>
    <row r="8" spans="1:13" ht="15.95" customHeight="1" x14ac:dyDescent="0.25">
      <c r="A8" s="9"/>
      <c r="B8" s="44" t="s">
        <v>33</v>
      </c>
      <c r="C8" s="59">
        <v>250000</v>
      </c>
      <c r="D8" s="55">
        <v>300000</v>
      </c>
      <c r="E8" s="44">
        <v>1.4</v>
      </c>
      <c r="F8" s="33"/>
      <c r="G8" s="33"/>
      <c r="H8" s="33"/>
      <c r="I8" s="36"/>
      <c r="J8" s="31"/>
      <c r="K8" s="31"/>
      <c r="L8" s="31"/>
      <c r="M8" s="31"/>
    </row>
    <row r="9" spans="1:13" ht="15.95" customHeight="1" x14ac:dyDescent="0.25">
      <c r="A9" s="9"/>
      <c r="B9" s="44" t="s">
        <v>41</v>
      </c>
      <c r="C9" s="59">
        <v>350000</v>
      </c>
      <c r="D9" s="55">
        <v>360000</v>
      </c>
      <c r="E9" s="44"/>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c r="C11" s="33"/>
      <c r="D11" s="94" t="s">
        <v>40</v>
      </c>
      <c r="E11" s="94"/>
      <c r="F11" s="33"/>
      <c r="G11" s="33"/>
      <c r="H11" s="33"/>
      <c r="I11" s="36"/>
      <c r="J11" s="31"/>
      <c r="K11" s="31"/>
      <c r="L11" s="31"/>
      <c r="M11" s="31"/>
    </row>
    <row r="12" spans="1:13" ht="15.95" customHeight="1" x14ac:dyDescent="0.25">
      <c r="A12" s="9"/>
      <c r="B12" s="44" t="s">
        <v>158</v>
      </c>
      <c r="C12" s="44" t="s">
        <v>162</v>
      </c>
      <c r="D12" s="44" t="s">
        <v>163</v>
      </c>
      <c r="E12" s="44" t="s">
        <v>164</v>
      </c>
      <c r="F12" s="33"/>
      <c r="G12" s="33"/>
      <c r="H12" s="33"/>
      <c r="I12" s="36"/>
      <c r="J12" s="31"/>
      <c r="K12" s="31"/>
      <c r="L12" s="31"/>
      <c r="M12" s="31"/>
    </row>
    <row r="13" spans="1:13" ht="15.95" customHeight="1" x14ac:dyDescent="0.25">
      <c r="A13" s="9"/>
      <c r="B13" s="44" t="s">
        <v>159</v>
      </c>
      <c r="C13" s="44">
        <v>0.75</v>
      </c>
      <c r="D13" s="59">
        <v>50000</v>
      </c>
      <c r="E13" s="59">
        <v>25000</v>
      </c>
      <c r="F13" s="33"/>
      <c r="G13" s="33"/>
      <c r="H13" s="33"/>
      <c r="I13" s="36"/>
      <c r="J13" s="31"/>
      <c r="K13" s="31"/>
      <c r="L13" s="31"/>
      <c r="M13" s="31"/>
    </row>
    <row r="14" spans="1:13" ht="15.95" customHeight="1" x14ac:dyDescent="0.25">
      <c r="A14" s="9"/>
      <c r="B14" s="44" t="s">
        <v>160</v>
      </c>
      <c r="C14" s="44">
        <v>1</v>
      </c>
      <c r="D14" s="59">
        <v>30000</v>
      </c>
      <c r="E14" s="59">
        <v>75000</v>
      </c>
      <c r="F14" s="33"/>
      <c r="G14" s="33"/>
      <c r="H14" s="33"/>
      <c r="I14" s="36"/>
      <c r="J14" s="31"/>
      <c r="K14" s="31"/>
      <c r="L14" s="31"/>
      <c r="M14" s="31"/>
    </row>
    <row r="15" spans="1:13" ht="15.95" customHeight="1" x14ac:dyDescent="0.25">
      <c r="A15" s="9"/>
      <c r="B15" s="44" t="s">
        <v>161</v>
      </c>
      <c r="C15" s="44">
        <v>1.5</v>
      </c>
      <c r="D15" s="59">
        <v>20000</v>
      </c>
      <c r="E15" s="59">
        <v>150000</v>
      </c>
      <c r="F15" s="33"/>
      <c r="G15" s="33"/>
      <c r="H15" s="33"/>
      <c r="I15" s="36"/>
      <c r="J15" s="31"/>
      <c r="K15" s="31"/>
      <c r="L15" s="31"/>
      <c r="M15" s="31"/>
    </row>
    <row r="16" spans="1:13" ht="15.95" customHeight="1" x14ac:dyDescent="0.25">
      <c r="A16" s="9"/>
      <c r="B16" s="44" t="s">
        <v>41</v>
      </c>
      <c r="C16" s="44"/>
      <c r="D16" s="59">
        <v>100000</v>
      </c>
      <c r="E16" s="59">
        <v>250000</v>
      </c>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33"/>
      <c r="C18" s="33"/>
      <c r="D18" s="33"/>
      <c r="E18" s="33"/>
      <c r="F18" s="33"/>
      <c r="G18" s="33"/>
      <c r="H18" s="33"/>
      <c r="I18" s="36"/>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2</v>
      </c>
      <c r="B20" s="93" t="s">
        <v>156</v>
      </c>
      <c r="C20" s="93"/>
      <c r="D20" s="93"/>
      <c r="E20" s="93"/>
      <c r="F20" s="93"/>
      <c r="G20" s="93"/>
      <c r="H20" s="93"/>
      <c r="I20" s="38"/>
      <c r="J20" s="31"/>
      <c r="K20" s="31"/>
      <c r="L20" s="31"/>
      <c r="M20" s="31"/>
    </row>
    <row r="21" spans="1:13" ht="15.95" customHeight="1" thickBot="1" x14ac:dyDescent="0.3">
      <c r="A21" s="9">
        <f>INDEX('Point Grid'!$C$8:$I$31,MATCH($A$1,'Point Grid'!$A$8:$A$31,0),MATCH(A20,'Point Grid'!$C$7:$I$7,0))</f>
        <v>0.5</v>
      </c>
      <c r="B21" s="93"/>
      <c r="C21" s="93"/>
      <c r="D21" s="93"/>
      <c r="E21" s="93"/>
      <c r="F21" s="93"/>
      <c r="G21" s="93"/>
      <c r="H21" s="93"/>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3</v>
      </c>
      <c r="B24" s="93" t="s">
        <v>157</v>
      </c>
      <c r="C24" s="93"/>
      <c r="D24" s="93"/>
      <c r="E24" s="93"/>
      <c r="F24" s="93"/>
      <c r="G24" s="93"/>
      <c r="H24" s="93"/>
      <c r="I24" s="38"/>
      <c r="J24" s="31"/>
      <c r="K24" s="31"/>
      <c r="L24" s="31"/>
      <c r="M24" s="31"/>
    </row>
    <row r="25" spans="1:13" ht="15.95" customHeight="1" thickBot="1" x14ac:dyDescent="0.3">
      <c r="A25" s="9">
        <f>INDEX('Point Grid'!$C$8:$I$31,MATCH($A$1,'Point Grid'!$A$8:$A$31,0),MATCH(A24,'Point Grid'!$C$7:$I$7,0))</f>
        <v>1.5</v>
      </c>
      <c r="B25" s="93"/>
      <c r="C25" s="93"/>
      <c r="D25" s="93"/>
      <c r="E25" s="93"/>
      <c r="F25" s="93"/>
      <c r="G25" s="93"/>
      <c r="H25" s="93"/>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thickBot="1" x14ac:dyDescent="0.3">
      <c r="A27" s="30"/>
      <c r="B27" s="39"/>
      <c r="C27" s="39"/>
      <c r="D27" s="39"/>
      <c r="E27" s="39"/>
      <c r="F27" s="39"/>
      <c r="G27" s="39"/>
      <c r="H27" s="39"/>
      <c r="I27" s="40"/>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sheetData>
  <mergeCells count="4">
    <mergeCell ref="B20:H21"/>
    <mergeCell ref="H1:I1"/>
    <mergeCell ref="B24:H25"/>
    <mergeCell ref="D11:E11"/>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43"/>
  <sheetViews>
    <sheetView zoomScale="101" zoomScaleNormal="100" workbookViewId="0"/>
  </sheetViews>
  <sheetFormatPr defaultColWidth="9.140625" defaultRowHeight="15" x14ac:dyDescent="0.25"/>
  <cols>
    <col min="1" max="1" width="9.140625" style="24"/>
    <col min="2" max="2" width="23.7109375" style="24" customWidth="1"/>
    <col min="3" max="8" width="15.5703125" style="24" customWidth="1"/>
    <col min="9" max="9" width="11.42578125" style="24" customWidth="1"/>
    <col min="10" max="16384" width="9.140625" style="24"/>
  </cols>
  <sheetData>
    <row r="1" spans="1:13" ht="15.95" customHeight="1" x14ac:dyDescent="0.25">
      <c r="A1" s="7">
        <v>11</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Grid'!B:B,MATCH('11'!A1,'Point Grid'!A:A,0))</f>
        <v>2.25</v>
      </c>
      <c r="B4" s="98" t="s">
        <v>36</v>
      </c>
      <c r="C4" s="98"/>
      <c r="D4" s="98"/>
      <c r="E4" s="98"/>
      <c r="F4" s="98"/>
      <c r="G4" s="98"/>
      <c r="H4" s="98"/>
      <c r="I4" s="36"/>
      <c r="J4" s="31"/>
      <c r="K4" s="31"/>
      <c r="L4" s="31"/>
      <c r="M4" s="31"/>
    </row>
    <row r="5" spans="1:13" ht="15.95" customHeight="1" x14ac:dyDescent="0.25">
      <c r="A5" s="9"/>
      <c r="B5" s="98"/>
      <c r="C5" s="98"/>
      <c r="D5" s="98"/>
      <c r="E5" s="98"/>
      <c r="F5" s="98"/>
      <c r="G5" s="98"/>
      <c r="H5" s="98"/>
      <c r="I5" s="36"/>
      <c r="J5" s="31"/>
      <c r="K5" s="31"/>
      <c r="L5" s="31"/>
      <c r="M5" s="31"/>
    </row>
    <row r="6" spans="1:13" ht="15.95" customHeight="1" x14ac:dyDescent="0.25">
      <c r="A6" s="9"/>
      <c r="B6" s="94" t="s">
        <v>168</v>
      </c>
      <c r="C6" s="94" t="s">
        <v>171</v>
      </c>
      <c r="D6" s="94"/>
      <c r="E6" s="94" t="s">
        <v>172</v>
      </c>
      <c r="F6" s="94"/>
      <c r="G6" s="94" t="s">
        <v>173</v>
      </c>
      <c r="H6" s="94"/>
      <c r="I6" s="36"/>
      <c r="J6" s="31"/>
      <c r="K6" s="31"/>
      <c r="L6" s="31"/>
      <c r="M6" s="31"/>
    </row>
    <row r="7" spans="1:13" ht="15.95" customHeight="1" x14ac:dyDescent="0.25">
      <c r="A7" s="9"/>
      <c r="B7" s="94"/>
      <c r="C7" s="44" t="s">
        <v>169</v>
      </c>
      <c r="D7" s="44" t="s">
        <v>170</v>
      </c>
      <c r="E7" s="44" t="s">
        <v>169</v>
      </c>
      <c r="F7" s="44" t="s">
        <v>170</v>
      </c>
      <c r="G7" s="44" t="s">
        <v>169</v>
      </c>
      <c r="H7" s="44" t="s">
        <v>170</v>
      </c>
      <c r="I7" s="36"/>
      <c r="J7" s="31"/>
      <c r="K7" s="31"/>
      <c r="L7" s="31"/>
      <c r="M7" s="31"/>
    </row>
    <row r="8" spans="1:13" ht="15.95" customHeight="1" x14ac:dyDescent="0.25">
      <c r="A8" s="9"/>
      <c r="B8" s="44" t="s">
        <v>174</v>
      </c>
      <c r="C8" s="44">
        <v>100</v>
      </c>
      <c r="D8" s="55">
        <v>8000000</v>
      </c>
      <c r="E8" s="44">
        <v>35</v>
      </c>
      <c r="F8" s="55">
        <v>1800000</v>
      </c>
      <c r="G8" s="44">
        <v>35</v>
      </c>
      <c r="H8" s="55">
        <v>1800000</v>
      </c>
      <c r="I8" s="36"/>
      <c r="J8" s="31"/>
      <c r="K8" s="31"/>
      <c r="L8" s="31"/>
      <c r="M8" s="31"/>
    </row>
    <row r="9" spans="1:13" ht="15.95" customHeight="1" x14ac:dyDescent="0.25">
      <c r="A9" s="9"/>
      <c r="B9" s="44" t="s">
        <v>175</v>
      </c>
      <c r="C9" s="44"/>
      <c r="D9" s="44"/>
      <c r="E9" s="44">
        <v>40</v>
      </c>
      <c r="F9" s="55">
        <v>7400000</v>
      </c>
      <c r="G9" s="44">
        <v>25</v>
      </c>
      <c r="H9" s="55">
        <v>3900000</v>
      </c>
      <c r="I9" s="36"/>
      <c r="J9" s="31"/>
      <c r="K9" s="31"/>
      <c r="L9" s="31"/>
      <c r="M9" s="31"/>
    </row>
    <row r="10" spans="1:13" ht="15.95" customHeight="1" x14ac:dyDescent="0.25">
      <c r="A10" s="9"/>
      <c r="B10" s="44" t="s">
        <v>176</v>
      </c>
      <c r="C10" s="44"/>
      <c r="D10" s="44"/>
      <c r="E10" s="44"/>
      <c r="F10" s="44"/>
      <c r="G10" s="44">
        <v>15</v>
      </c>
      <c r="H10" s="55">
        <v>5200000</v>
      </c>
      <c r="I10" s="36"/>
      <c r="J10" s="31"/>
      <c r="K10" s="31"/>
      <c r="L10" s="31"/>
      <c r="M10" s="31"/>
    </row>
    <row r="11" spans="1:13" ht="15.95" customHeight="1" x14ac:dyDescent="0.25">
      <c r="A11" s="9"/>
      <c r="B11" s="33"/>
      <c r="C11" s="33"/>
      <c r="D11" s="33"/>
      <c r="E11" s="33"/>
      <c r="F11" s="33"/>
      <c r="G11" s="33"/>
      <c r="H11" s="33"/>
      <c r="I11" s="36"/>
      <c r="J11" s="31"/>
      <c r="K11" s="31"/>
      <c r="L11" s="31"/>
      <c r="M11" s="31"/>
    </row>
    <row r="12" spans="1:13" x14ac:dyDescent="0.25">
      <c r="A12" s="9"/>
      <c r="B12" s="44" t="s">
        <v>177</v>
      </c>
      <c r="C12" s="95" t="s">
        <v>269</v>
      </c>
      <c r="D12" s="95"/>
      <c r="E12" s="95"/>
      <c r="F12" s="95"/>
      <c r="G12" s="33"/>
      <c r="H12" s="33"/>
      <c r="I12" s="36"/>
      <c r="J12" s="31"/>
      <c r="K12" s="31"/>
      <c r="L12" s="31"/>
      <c r="M12" s="31"/>
    </row>
    <row r="13" spans="1:13" ht="15.95" customHeight="1" x14ac:dyDescent="0.25">
      <c r="A13" s="9"/>
      <c r="B13" s="55">
        <v>100000</v>
      </c>
      <c r="C13" s="99">
        <v>1</v>
      </c>
      <c r="D13" s="99"/>
      <c r="E13" s="99"/>
      <c r="F13" s="99"/>
      <c r="G13" s="33"/>
      <c r="H13" s="33"/>
      <c r="I13" s="36"/>
      <c r="J13" s="31"/>
      <c r="K13" s="31"/>
      <c r="L13" s="31"/>
      <c r="M13" s="31"/>
    </row>
    <row r="14" spans="1:13" ht="15.95" customHeight="1" x14ac:dyDescent="0.25">
      <c r="A14" s="9"/>
      <c r="B14" s="55">
        <v>250000</v>
      </c>
      <c r="C14" s="99">
        <v>0.95</v>
      </c>
      <c r="D14" s="99"/>
      <c r="E14" s="99"/>
      <c r="F14" s="99"/>
      <c r="G14" s="33"/>
      <c r="H14" s="33"/>
      <c r="I14" s="36"/>
      <c r="J14" s="31"/>
      <c r="K14" s="31"/>
      <c r="L14" s="31"/>
      <c r="M14" s="31"/>
    </row>
    <row r="15" spans="1:13" ht="15.95" customHeight="1" x14ac:dyDescent="0.25">
      <c r="A15" s="9"/>
      <c r="B15" s="55">
        <v>500000</v>
      </c>
      <c r="C15" s="99">
        <v>1.1499999999999999</v>
      </c>
      <c r="D15" s="99"/>
      <c r="E15" s="99"/>
      <c r="F15" s="99"/>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t="s">
        <v>178</v>
      </c>
      <c r="C17" s="33"/>
      <c r="D17" s="33"/>
      <c r="E17" s="33"/>
      <c r="F17" s="33"/>
      <c r="G17" s="33"/>
      <c r="H17" s="33"/>
      <c r="I17" s="36"/>
      <c r="J17" s="31"/>
      <c r="K17" s="31"/>
      <c r="L17" s="31"/>
      <c r="M17" s="31"/>
    </row>
    <row r="18" spans="1:13" ht="15.95" customHeight="1" x14ac:dyDescent="0.25">
      <c r="A18" s="9"/>
      <c r="B18" s="33"/>
      <c r="C18" s="33"/>
      <c r="D18" s="33"/>
      <c r="E18" s="33"/>
      <c r="F18" s="33"/>
      <c r="G18" s="33"/>
      <c r="H18" s="33"/>
      <c r="I18" s="36"/>
      <c r="J18" s="31"/>
      <c r="K18" s="31"/>
      <c r="L18" s="31"/>
      <c r="M18" s="31"/>
    </row>
    <row r="19" spans="1:13" ht="15.95" customHeight="1" x14ac:dyDescent="0.25">
      <c r="A19" s="26" t="s">
        <v>2</v>
      </c>
      <c r="B19" s="93" t="s">
        <v>165</v>
      </c>
      <c r="C19" s="93"/>
      <c r="D19" s="93"/>
      <c r="E19" s="93"/>
      <c r="F19" s="93"/>
      <c r="G19" s="93"/>
      <c r="H19" s="93"/>
      <c r="I19" s="38"/>
      <c r="J19" s="31"/>
      <c r="K19" s="31"/>
      <c r="L19" s="31"/>
      <c r="M19" s="31"/>
    </row>
    <row r="20" spans="1:13" ht="15.95" customHeight="1" thickBot="1" x14ac:dyDescent="0.3">
      <c r="A20" s="9">
        <f>INDEX('Point Grid'!$C$8:$I$31,MATCH($A$1,'Point Grid'!$A$8:$A$31,0),MATCH(A19,'Point Grid'!$C$7:$I$7,0))</f>
        <v>1.25</v>
      </c>
      <c r="B20" s="93"/>
      <c r="C20" s="93"/>
      <c r="D20" s="93"/>
      <c r="E20" s="93"/>
      <c r="F20" s="93"/>
      <c r="G20" s="93"/>
      <c r="H20" s="93"/>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3</v>
      </c>
      <c r="B23" s="93" t="s">
        <v>167</v>
      </c>
      <c r="C23" s="93"/>
      <c r="D23" s="93"/>
      <c r="E23" s="93"/>
      <c r="F23" s="93"/>
      <c r="G23" s="93"/>
      <c r="H23" s="93"/>
      <c r="I23" s="38"/>
      <c r="J23" s="31"/>
      <c r="K23" s="31"/>
      <c r="L23" s="31"/>
      <c r="M23" s="31"/>
    </row>
    <row r="24" spans="1:13" ht="15.95" customHeight="1" thickBot="1" x14ac:dyDescent="0.3">
      <c r="A24" s="9">
        <f>INDEX('Point Grid'!$C$8:$I$31,MATCH($A$1,'Point Grid'!$A$8:$A$31,0),MATCH(A23,'Point Grid'!$C$7:$I$7,0))</f>
        <v>0.5</v>
      </c>
      <c r="B24" s="93"/>
      <c r="C24" s="93"/>
      <c r="D24" s="93"/>
      <c r="E24" s="93"/>
      <c r="F24" s="93"/>
      <c r="G24" s="93"/>
      <c r="H24" s="93"/>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4</v>
      </c>
      <c r="B27" s="93" t="s">
        <v>166</v>
      </c>
      <c r="C27" s="93"/>
      <c r="D27" s="93"/>
      <c r="E27" s="93"/>
      <c r="F27" s="93"/>
      <c r="G27" s="93"/>
      <c r="H27" s="93"/>
      <c r="I27" s="38"/>
      <c r="J27" s="31"/>
      <c r="K27" s="31"/>
      <c r="L27" s="31"/>
      <c r="M27" s="31"/>
    </row>
    <row r="28" spans="1:13" ht="15.95" customHeight="1" thickBot="1" x14ac:dyDescent="0.3">
      <c r="A28" s="9">
        <f>INDEX('Point Grid'!$C$8:$I$31,MATCH($A$1,'Point Grid'!$A$8:$A$31,0),MATCH(A27,'Point Grid'!$C$7:$I$7,0))</f>
        <v>0.5</v>
      </c>
      <c r="B28" s="93"/>
      <c r="C28" s="93"/>
      <c r="D28" s="93"/>
      <c r="E28" s="93"/>
      <c r="F28" s="93"/>
      <c r="G28" s="93"/>
      <c r="H28" s="93"/>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thickBot="1" x14ac:dyDescent="0.3">
      <c r="A30" s="30"/>
      <c r="B30" s="39"/>
      <c r="C30" s="39"/>
      <c r="D30" s="39"/>
      <c r="E30" s="39"/>
      <c r="F30" s="39"/>
      <c r="G30" s="39"/>
      <c r="H30" s="39"/>
      <c r="I30" s="40"/>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sheetData>
  <mergeCells count="13">
    <mergeCell ref="B27:H28"/>
    <mergeCell ref="B19:H20"/>
    <mergeCell ref="H1:I1"/>
    <mergeCell ref="B23:H24"/>
    <mergeCell ref="B4:H5"/>
    <mergeCell ref="C6:D6"/>
    <mergeCell ref="E6:F6"/>
    <mergeCell ref="G6:H6"/>
    <mergeCell ref="B6:B7"/>
    <mergeCell ref="C13:F13"/>
    <mergeCell ref="C12:F12"/>
    <mergeCell ref="C14:F14"/>
    <mergeCell ref="C15:F15"/>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24"/>
  <sheetViews>
    <sheetView zoomScaleNormal="100" workbookViewId="0"/>
  </sheetViews>
  <sheetFormatPr defaultColWidth="9.140625" defaultRowHeight="15" x14ac:dyDescent="0.25"/>
  <cols>
    <col min="1" max="1" width="9.140625" style="24"/>
    <col min="2" max="2" width="16.85546875" style="24" customWidth="1"/>
    <col min="3" max="3" width="13" style="24" bestFit="1" customWidth="1"/>
    <col min="4" max="4" width="17" style="24" customWidth="1"/>
    <col min="5" max="5" width="15" style="24" bestFit="1" customWidth="1"/>
    <col min="6" max="9" width="11.42578125" style="24" customWidth="1"/>
    <col min="10" max="16384" width="9.140625" style="24"/>
  </cols>
  <sheetData>
    <row r="1" spans="1:13" ht="15.95" customHeight="1" x14ac:dyDescent="0.25">
      <c r="A1" s="7">
        <v>12</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Grid'!B:B,MATCH('12'!A1,'Point Grid'!A:A,0))</f>
        <v>2</v>
      </c>
      <c r="B4" s="93" t="s">
        <v>180</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9"/>
      <c r="B6" s="93"/>
      <c r="C6" s="93"/>
      <c r="D6" s="93"/>
      <c r="E6" s="93"/>
      <c r="F6" s="93"/>
      <c r="G6" s="93"/>
      <c r="H6" s="93"/>
      <c r="I6" s="36"/>
      <c r="J6" s="31"/>
      <c r="K6" s="31"/>
      <c r="L6" s="31"/>
      <c r="M6" s="31"/>
    </row>
    <row r="7" spans="1:13" ht="15.95" customHeight="1" x14ac:dyDescent="0.25">
      <c r="A7" s="9"/>
      <c r="B7" s="93"/>
      <c r="C7" s="93"/>
      <c r="D7" s="93"/>
      <c r="E7" s="93"/>
      <c r="F7" s="93"/>
      <c r="G7" s="93"/>
      <c r="H7" s="93"/>
      <c r="I7" s="36"/>
      <c r="J7" s="31"/>
      <c r="K7" s="31"/>
      <c r="L7" s="31"/>
      <c r="M7" s="31"/>
    </row>
    <row r="8" spans="1:13" ht="15.95" customHeight="1" x14ac:dyDescent="0.25">
      <c r="A8" s="26" t="s">
        <v>2</v>
      </c>
      <c r="B8" s="93" t="s">
        <v>179</v>
      </c>
      <c r="C8" s="93"/>
      <c r="D8" s="93"/>
      <c r="E8" s="93"/>
      <c r="F8" s="93"/>
      <c r="G8" s="93"/>
      <c r="H8" s="93"/>
      <c r="I8" s="38"/>
      <c r="J8" s="31"/>
      <c r="K8" s="31"/>
      <c r="L8" s="31"/>
      <c r="M8" s="31"/>
    </row>
    <row r="9" spans="1:13" ht="15.95" customHeight="1" thickBot="1" x14ac:dyDescent="0.3">
      <c r="A9" s="9">
        <f>INDEX('Point Grid'!$C$8:$I$31,MATCH($A$1,'Point Grid'!$A$8:$A$31,0),MATCH(A8,'Point Grid'!$C$7:$I$7,0))</f>
        <v>2</v>
      </c>
      <c r="B9" s="93"/>
      <c r="C9" s="93"/>
      <c r="D9" s="93"/>
      <c r="E9" s="93"/>
      <c r="F9" s="93"/>
      <c r="G9" s="93"/>
      <c r="H9" s="93"/>
      <c r="I9" s="38"/>
      <c r="J9" s="31"/>
      <c r="K9" s="31"/>
      <c r="L9" s="31"/>
      <c r="M9" s="31"/>
    </row>
    <row r="10" spans="1:13" ht="15.95" customHeight="1" thickBot="1" x14ac:dyDescent="0.3">
      <c r="A10" s="5"/>
      <c r="B10" s="37"/>
      <c r="C10" s="37"/>
      <c r="D10" s="37"/>
      <c r="E10" s="37"/>
      <c r="F10" s="37"/>
      <c r="G10" s="37"/>
      <c r="H10" s="37"/>
      <c r="I10" s="38"/>
      <c r="J10" s="31"/>
      <c r="K10" s="31"/>
      <c r="L10" s="31"/>
      <c r="M10" s="31"/>
    </row>
    <row r="11" spans="1:13" ht="15.95" customHeight="1" thickBot="1" x14ac:dyDescent="0.3">
      <c r="A11" s="30"/>
      <c r="B11" s="39"/>
      <c r="C11" s="39"/>
      <c r="D11" s="39"/>
      <c r="E11" s="39"/>
      <c r="F11" s="39"/>
      <c r="G11" s="39"/>
      <c r="H11" s="39"/>
      <c r="I11" s="40"/>
      <c r="J11" s="31"/>
      <c r="K11" s="31"/>
      <c r="L11" s="31"/>
      <c r="M11" s="31"/>
    </row>
    <row r="12" spans="1:13" x14ac:dyDescent="0.25">
      <c r="B12" s="31"/>
      <c r="C12" s="31"/>
      <c r="D12" s="31"/>
      <c r="E12" s="31"/>
      <c r="F12" s="31"/>
      <c r="G12" s="31"/>
      <c r="H12" s="31"/>
      <c r="I12" s="31"/>
      <c r="J12" s="31"/>
      <c r="K12" s="31"/>
      <c r="L12" s="31"/>
      <c r="M12" s="31"/>
    </row>
    <row r="13" spans="1:13" x14ac:dyDescent="0.25">
      <c r="B13" s="31"/>
      <c r="C13" s="31"/>
      <c r="D13" s="31"/>
      <c r="E13" s="31"/>
      <c r="F13" s="31"/>
      <c r="G13" s="31"/>
      <c r="H13" s="31"/>
      <c r="I13" s="31"/>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sheetData>
  <mergeCells count="3">
    <mergeCell ref="H1:I1"/>
    <mergeCell ref="B8:H9"/>
    <mergeCell ref="B4:H7"/>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2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8.42578125" style="24" customWidth="1"/>
    <col min="9" max="9" width="11.42578125" style="24" customWidth="1"/>
    <col min="10" max="16384" width="9.140625" style="24"/>
  </cols>
  <sheetData>
    <row r="1" spans="1:13" ht="15.95" customHeight="1" x14ac:dyDescent="0.25">
      <c r="A1" s="7">
        <v>13</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Grid'!B:B,MATCH('13'!A1,'Point Grid'!A:A,0))</f>
        <v>1.5</v>
      </c>
      <c r="B4" s="93" t="s">
        <v>182</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9"/>
      <c r="B6" s="93"/>
      <c r="C6" s="93"/>
      <c r="D6" s="93"/>
      <c r="E6" s="93"/>
      <c r="F6" s="93"/>
      <c r="G6" s="93"/>
      <c r="H6" s="93"/>
      <c r="I6" s="36"/>
      <c r="J6" s="31"/>
      <c r="K6" s="31"/>
      <c r="L6" s="31"/>
      <c r="M6" s="31"/>
    </row>
    <row r="7" spans="1:13" ht="15.95" customHeight="1" x14ac:dyDescent="0.25">
      <c r="A7" s="9"/>
      <c r="B7" s="93" t="s">
        <v>183</v>
      </c>
      <c r="C7" s="93"/>
      <c r="D7" s="93"/>
      <c r="E7" s="93"/>
      <c r="F7" s="93"/>
      <c r="G7" s="93"/>
      <c r="H7" s="93"/>
      <c r="I7" s="36"/>
      <c r="J7" s="31"/>
      <c r="K7" s="31"/>
      <c r="L7" s="31"/>
      <c r="M7" s="31"/>
    </row>
    <row r="8" spans="1:13" ht="15.95" customHeight="1" x14ac:dyDescent="0.25">
      <c r="A8" s="9"/>
      <c r="B8" s="93"/>
      <c r="C8" s="93"/>
      <c r="D8" s="93"/>
      <c r="E8" s="93"/>
      <c r="F8" s="93"/>
      <c r="G8" s="93"/>
      <c r="H8" s="93"/>
      <c r="I8" s="36"/>
      <c r="J8" s="31"/>
      <c r="K8" s="31"/>
      <c r="L8" s="31"/>
      <c r="M8" s="31"/>
    </row>
    <row r="9" spans="1:13" ht="15.95" customHeight="1" x14ac:dyDescent="0.25">
      <c r="A9" s="9"/>
      <c r="B9" s="93"/>
      <c r="C9" s="93"/>
      <c r="D9" s="93"/>
      <c r="E9" s="93"/>
      <c r="F9" s="93"/>
      <c r="G9" s="93"/>
      <c r="H9" s="93"/>
      <c r="I9" s="36"/>
      <c r="J9" s="31"/>
      <c r="K9" s="31"/>
      <c r="L9" s="31"/>
      <c r="M9" s="31"/>
    </row>
    <row r="10" spans="1:13" ht="15.95" customHeight="1" x14ac:dyDescent="0.25">
      <c r="A10" s="9"/>
      <c r="B10" s="93"/>
      <c r="C10" s="93"/>
      <c r="D10" s="93"/>
      <c r="E10" s="93"/>
      <c r="F10" s="93"/>
      <c r="G10" s="93"/>
      <c r="H10" s="93"/>
      <c r="I10" s="36"/>
      <c r="J10" s="31"/>
      <c r="K10" s="31"/>
      <c r="L10" s="31"/>
      <c r="M10" s="31"/>
    </row>
    <row r="11" spans="1:13" ht="15.95" customHeight="1" x14ac:dyDescent="0.25">
      <c r="A11" s="9"/>
      <c r="B11" s="33"/>
      <c r="C11" s="33"/>
      <c r="D11" s="33"/>
      <c r="E11" s="56"/>
      <c r="F11" s="33"/>
      <c r="G11" s="33"/>
      <c r="H11" s="33"/>
      <c r="I11" s="36"/>
      <c r="J11" s="31"/>
      <c r="K11" s="31"/>
      <c r="L11" s="31"/>
      <c r="M11" s="31"/>
    </row>
    <row r="12" spans="1:13" ht="15.95" customHeight="1" x14ac:dyDescent="0.25">
      <c r="A12" s="26" t="s">
        <v>2</v>
      </c>
      <c r="B12" s="93" t="s">
        <v>181</v>
      </c>
      <c r="C12" s="93"/>
      <c r="D12" s="93"/>
      <c r="E12" s="93"/>
      <c r="F12" s="93"/>
      <c r="G12" s="93"/>
      <c r="H12" s="93"/>
      <c r="I12" s="38"/>
      <c r="J12" s="31"/>
      <c r="K12" s="31"/>
      <c r="L12" s="31"/>
      <c r="M12" s="31"/>
    </row>
    <row r="13" spans="1:13" ht="15.95" customHeight="1" thickBot="1" x14ac:dyDescent="0.3">
      <c r="A13" s="9">
        <f>INDEX('Point Grid'!$C$8:$I$31,MATCH($A$1,'Point Grid'!$A$8:$A$31,0),MATCH(A12,'Point Grid'!$C$7:$I$7,0))</f>
        <v>1.5</v>
      </c>
      <c r="B13" s="93"/>
      <c r="C13" s="93"/>
      <c r="D13" s="93"/>
      <c r="E13" s="93"/>
      <c r="F13" s="93"/>
      <c r="G13" s="93"/>
      <c r="H13" s="93"/>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thickBot="1" x14ac:dyDescent="0.3">
      <c r="A15" s="30"/>
      <c r="B15" s="39"/>
      <c r="C15" s="39"/>
      <c r="D15" s="39"/>
      <c r="E15" s="39"/>
      <c r="F15" s="39"/>
      <c r="G15" s="39"/>
      <c r="H15" s="39"/>
      <c r="I15" s="40"/>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row r="28" spans="2:13" x14ac:dyDescent="0.25">
      <c r="B28" s="31"/>
      <c r="C28" s="31"/>
      <c r="D28" s="31"/>
      <c r="E28" s="31"/>
      <c r="F28" s="31"/>
      <c r="G28" s="31"/>
      <c r="H28" s="31"/>
      <c r="I28" s="31"/>
      <c r="J28" s="31"/>
      <c r="K28" s="31"/>
      <c r="L28" s="31"/>
      <c r="M28" s="31"/>
    </row>
  </sheetData>
  <mergeCells count="4">
    <mergeCell ref="B12:H13"/>
    <mergeCell ref="H1:I1"/>
    <mergeCell ref="B4:H6"/>
    <mergeCell ref="B7:H10"/>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43"/>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14</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Grid'!B:B,MATCH('14'!A1,'Point Grid'!A:A,0))</f>
        <v>2</v>
      </c>
      <c r="B4" s="93" t="s">
        <v>36</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9"/>
      <c r="B6" s="69"/>
      <c r="C6" s="69"/>
      <c r="D6" s="69"/>
      <c r="E6" s="100" t="s">
        <v>191</v>
      </c>
      <c r="F6" s="100"/>
      <c r="G6" s="100"/>
      <c r="H6" s="41"/>
      <c r="I6" s="36"/>
      <c r="J6" s="31"/>
      <c r="K6" s="31"/>
      <c r="L6" s="31"/>
      <c r="M6" s="31"/>
    </row>
    <row r="7" spans="1:13" ht="15.95" customHeight="1" x14ac:dyDescent="0.25">
      <c r="A7" s="9"/>
      <c r="B7" s="70" t="s">
        <v>188</v>
      </c>
      <c r="C7" s="70" t="s">
        <v>189</v>
      </c>
      <c r="D7" s="70" t="s">
        <v>190</v>
      </c>
      <c r="E7" s="70">
        <v>2010</v>
      </c>
      <c r="F7" s="70">
        <v>2011</v>
      </c>
      <c r="G7" s="70">
        <v>2012</v>
      </c>
      <c r="H7" s="41"/>
      <c r="I7" s="36"/>
      <c r="J7" s="31"/>
      <c r="K7" s="31"/>
      <c r="L7" s="31"/>
      <c r="M7" s="31"/>
    </row>
    <row r="8" spans="1:13" ht="15.95" customHeight="1" x14ac:dyDescent="0.25">
      <c r="A8" s="9"/>
      <c r="B8" s="70">
        <v>1</v>
      </c>
      <c r="C8" s="71" t="s">
        <v>192</v>
      </c>
      <c r="D8" s="71" t="s">
        <v>34</v>
      </c>
      <c r="E8" s="72">
        <v>100</v>
      </c>
      <c r="F8" s="72">
        <v>400</v>
      </c>
      <c r="G8" s="72">
        <v>0</v>
      </c>
      <c r="H8" s="41"/>
      <c r="I8" s="36"/>
      <c r="J8" s="31"/>
      <c r="K8" s="31"/>
      <c r="L8" s="31"/>
      <c r="M8" s="31"/>
    </row>
    <row r="9" spans="1:13" ht="15.95" customHeight="1" x14ac:dyDescent="0.25">
      <c r="A9" s="9"/>
      <c r="B9" s="70">
        <v>2</v>
      </c>
      <c r="C9" s="71" t="s">
        <v>193</v>
      </c>
      <c r="D9" s="71" t="s">
        <v>197</v>
      </c>
      <c r="E9" s="72">
        <v>0</v>
      </c>
      <c r="F9" s="72">
        <v>300</v>
      </c>
      <c r="G9" s="72">
        <v>150</v>
      </c>
      <c r="H9" s="41"/>
      <c r="I9" s="36"/>
      <c r="J9" s="31"/>
      <c r="K9" s="31"/>
      <c r="L9" s="31"/>
      <c r="M9" s="31"/>
    </row>
    <row r="10" spans="1:13" ht="15.95" customHeight="1" x14ac:dyDescent="0.25">
      <c r="A10" s="9"/>
      <c r="B10" s="70">
        <v>3</v>
      </c>
      <c r="C10" s="71" t="s">
        <v>194</v>
      </c>
      <c r="D10" s="71" t="s">
        <v>198</v>
      </c>
      <c r="E10" s="72"/>
      <c r="F10" s="72">
        <v>200</v>
      </c>
      <c r="G10" s="72">
        <v>200</v>
      </c>
      <c r="H10" s="41"/>
      <c r="I10" s="36"/>
      <c r="J10" s="31"/>
      <c r="K10" s="31"/>
      <c r="L10" s="31"/>
      <c r="M10" s="31"/>
    </row>
    <row r="11" spans="1:13" ht="15.95" customHeight="1" x14ac:dyDescent="0.25">
      <c r="A11" s="9"/>
      <c r="B11" s="70">
        <v>4</v>
      </c>
      <c r="C11" s="71" t="s">
        <v>195</v>
      </c>
      <c r="D11" s="71" t="s">
        <v>55</v>
      </c>
      <c r="E11" s="72"/>
      <c r="F11" s="72">
        <v>0</v>
      </c>
      <c r="G11" s="72">
        <v>500</v>
      </c>
      <c r="H11" s="41"/>
      <c r="I11" s="36"/>
      <c r="J11" s="31"/>
      <c r="K11" s="31"/>
      <c r="L11" s="31"/>
      <c r="M11" s="31"/>
    </row>
    <row r="12" spans="1:13" ht="15.95" customHeight="1" x14ac:dyDescent="0.25">
      <c r="A12" s="9"/>
      <c r="B12" s="70">
        <v>5</v>
      </c>
      <c r="C12" s="71" t="s">
        <v>196</v>
      </c>
      <c r="D12" s="71" t="s">
        <v>199</v>
      </c>
      <c r="E12" s="72"/>
      <c r="F12" s="72"/>
      <c r="G12" s="72">
        <v>200</v>
      </c>
      <c r="H12" s="41"/>
      <c r="I12" s="36"/>
      <c r="J12" s="31"/>
      <c r="K12" s="31"/>
      <c r="L12" s="31"/>
      <c r="M12" s="31"/>
    </row>
    <row r="13" spans="1:13" ht="15.95" customHeight="1" x14ac:dyDescent="0.25">
      <c r="A13" s="9"/>
      <c r="B13" s="41"/>
      <c r="C13" s="41"/>
      <c r="D13" s="41"/>
      <c r="E13" s="41"/>
      <c r="F13" s="41"/>
      <c r="G13" s="41"/>
      <c r="H13" s="41"/>
      <c r="I13" s="36"/>
      <c r="J13" s="31"/>
      <c r="K13" s="31"/>
      <c r="L13" s="31"/>
      <c r="M13" s="31"/>
    </row>
    <row r="14" spans="1:13" ht="15.95" customHeight="1" x14ac:dyDescent="0.25">
      <c r="A14" s="26" t="s">
        <v>2</v>
      </c>
      <c r="B14" s="93" t="s">
        <v>184</v>
      </c>
      <c r="C14" s="93"/>
      <c r="D14" s="93"/>
      <c r="E14" s="93"/>
      <c r="F14" s="93"/>
      <c r="G14" s="93"/>
      <c r="H14" s="93"/>
      <c r="I14" s="38"/>
      <c r="J14" s="31"/>
      <c r="K14" s="31"/>
      <c r="L14" s="31"/>
      <c r="M14" s="31"/>
    </row>
    <row r="15" spans="1:13" ht="15.95" customHeight="1" thickBot="1" x14ac:dyDescent="0.3">
      <c r="A15" s="9">
        <f>INDEX('Point Grid'!$C$8:$I$31,MATCH($A$1,'Point Grid'!$A$8:$A$31,0),MATCH(A14,'Point Grid'!$C$7:$I$7,0))</f>
        <v>0.5</v>
      </c>
      <c r="B15" s="93"/>
      <c r="C15" s="93"/>
      <c r="D15" s="93"/>
      <c r="E15" s="93"/>
      <c r="F15" s="93"/>
      <c r="G15" s="93"/>
      <c r="H15" s="93"/>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93" t="s">
        <v>185</v>
      </c>
      <c r="C18" s="93"/>
      <c r="D18" s="93"/>
      <c r="E18" s="93"/>
      <c r="F18" s="93"/>
      <c r="G18" s="93"/>
      <c r="H18" s="93"/>
      <c r="I18" s="38"/>
      <c r="J18" s="31"/>
      <c r="K18" s="31"/>
      <c r="L18" s="31"/>
      <c r="M18" s="31"/>
    </row>
    <row r="19" spans="1:13" ht="15.95" customHeight="1" thickBot="1" x14ac:dyDescent="0.3">
      <c r="A19" s="9">
        <f>INDEX('Point Grid'!$C$8:$I$31,MATCH($A$1,'Point Grid'!$A$8:$A$31,0),MATCH(A18,'Point Grid'!$C$7:$I$7,0))</f>
        <v>0.5</v>
      </c>
      <c r="B19" s="93"/>
      <c r="C19" s="93"/>
      <c r="D19" s="93"/>
      <c r="E19" s="93"/>
      <c r="F19" s="93"/>
      <c r="G19" s="93"/>
      <c r="H19" s="93"/>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4</v>
      </c>
      <c r="B22" s="93" t="s">
        <v>187</v>
      </c>
      <c r="C22" s="93"/>
      <c r="D22" s="93"/>
      <c r="E22" s="93"/>
      <c r="F22" s="93"/>
      <c r="G22" s="93"/>
      <c r="H22" s="93"/>
      <c r="I22" s="38"/>
      <c r="J22" s="31"/>
      <c r="K22" s="31"/>
      <c r="L22" s="31"/>
      <c r="M22" s="31"/>
    </row>
    <row r="23" spans="1:13" ht="15.75" thickBot="1" x14ac:dyDescent="0.3">
      <c r="A23" s="9">
        <f>INDEX('Point Grid'!$C$8:$I$31,MATCH($A$1,'Point Grid'!$A$8:$A$31,0),MATCH(A22,'Point Grid'!$C$7:$I$7,0))</f>
        <v>0.5</v>
      </c>
      <c r="B23" s="93"/>
      <c r="C23" s="93"/>
      <c r="D23" s="93"/>
      <c r="E23" s="93"/>
      <c r="F23" s="93"/>
      <c r="G23" s="93"/>
      <c r="H23" s="93"/>
      <c r="I23" s="38"/>
      <c r="J23" s="31"/>
      <c r="K23" s="31"/>
      <c r="L23" s="31"/>
      <c r="M23" s="31"/>
    </row>
    <row r="24" spans="1:13" ht="15.75"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5</v>
      </c>
      <c r="B26" s="93" t="s">
        <v>186</v>
      </c>
      <c r="C26" s="93"/>
      <c r="D26" s="93"/>
      <c r="E26" s="93"/>
      <c r="F26" s="93"/>
      <c r="G26" s="93"/>
      <c r="H26" s="93"/>
      <c r="I26" s="38"/>
      <c r="J26" s="31"/>
      <c r="K26" s="31"/>
      <c r="L26" s="31"/>
      <c r="M26" s="31"/>
    </row>
    <row r="27" spans="1:13" ht="15.95" customHeight="1" thickBot="1" x14ac:dyDescent="0.3">
      <c r="A27" s="9">
        <f>INDEX('Point Grid'!$C$8:$I$31,MATCH($A$1,'Point Grid'!$A$8:$A$31,0),MATCH(A26,'Point Grid'!$C$7:$I$7,0))</f>
        <v>0.5</v>
      </c>
      <c r="B27" s="93"/>
      <c r="C27" s="93"/>
      <c r="D27" s="93"/>
      <c r="E27" s="93"/>
      <c r="F27" s="93"/>
      <c r="G27" s="93"/>
      <c r="H27" s="93"/>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x14ac:dyDescent="0.25">
      <c r="A29" s="29"/>
      <c r="B29" s="37"/>
      <c r="C29" s="37"/>
      <c r="D29" s="37"/>
      <c r="E29" s="37"/>
      <c r="F29" s="37"/>
      <c r="G29" s="37"/>
      <c r="H29" s="37"/>
      <c r="I29" s="38"/>
      <c r="J29" s="31"/>
      <c r="K29" s="31"/>
      <c r="L29" s="31"/>
      <c r="M29" s="31"/>
    </row>
    <row r="30" spans="1:13" ht="15.95" customHeight="1" thickBot="1" x14ac:dyDescent="0.3">
      <c r="A30" s="30"/>
      <c r="B30" s="39"/>
      <c r="C30" s="39"/>
      <c r="D30" s="39"/>
      <c r="E30" s="39"/>
      <c r="F30" s="39"/>
      <c r="G30" s="39"/>
      <c r="H30" s="39"/>
      <c r="I30" s="40"/>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sheetData>
  <mergeCells count="7">
    <mergeCell ref="B26:H27"/>
    <mergeCell ref="E6:G6"/>
    <mergeCell ref="B18:H19"/>
    <mergeCell ref="H1:I1"/>
    <mergeCell ref="B14:H15"/>
    <mergeCell ref="B4:H5"/>
    <mergeCell ref="B22:H23"/>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66"/>
  <sheetViews>
    <sheetView zoomScaleNormal="100" workbookViewId="0"/>
  </sheetViews>
  <sheetFormatPr defaultColWidth="9.140625" defaultRowHeight="15" x14ac:dyDescent="0.25"/>
  <cols>
    <col min="1" max="1" width="9.140625" style="24"/>
    <col min="2" max="2" width="13.5703125" style="24" customWidth="1"/>
    <col min="3" max="6" width="10.42578125" style="24" customWidth="1"/>
    <col min="7" max="7" width="11.42578125" style="24" customWidth="1"/>
    <col min="8" max="8" width="8.7109375" style="24" customWidth="1"/>
    <col min="9" max="12" width="10.42578125" style="24" customWidth="1"/>
    <col min="13" max="13" width="11.42578125" style="24" customWidth="1"/>
    <col min="14" max="16384" width="9.140625" style="24"/>
  </cols>
  <sheetData>
    <row r="1" spans="1:17" ht="15.95" customHeight="1" x14ac:dyDescent="0.25">
      <c r="A1" s="7">
        <v>15</v>
      </c>
      <c r="B1" s="27" t="s">
        <v>12</v>
      </c>
      <c r="C1" s="23"/>
      <c r="D1" s="23"/>
      <c r="E1" s="23"/>
      <c r="F1" s="23"/>
      <c r="G1" s="23"/>
      <c r="H1" s="23"/>
      <c r="I1" s="23"/>
      <c r="J1" s="23"/>
      <c r="K1" s="23"/>
      <c r="L1" s="91" t="s">
        <v>29</v>
      </c>
      <c r="M1" s="92"/>
    </row>
    <row r="2" spans="1:17" ht="15.95" customHeight="1" x14ac:dyDescent="0.25">
      <c r="A2" s="25"/>
      <c r="B2" s="34"/>
      <c r="C2" s="34"/>
      <c r="D2" s="34"/>
      <c r="E2" s="34"/>
      <c r="F2" s="34"/>
      <c r="G2" s="34"/>
      <c r="H2" s="34"/>
      <c r="I2" s="34"/>
      <c r="J2" s="34"/>
      <c r="K2" s="34"/>
      <c r="L2" s="34"/>
      <c r="M2" s="35"/>
    </row>
    <row r="3" spans="1:17" ht="15.95" customHeight="1" x14ac:dyDescent="0.25">
      <c r="A3" s="8" t="s">
        <v>13</v>
      </c>
      <c r="B3" s="33"/>
      <c r="C3" s="33"/>
      <c r="D3" s="33"/>
      <c r="E3" s="33"/>
      <c r="F3" s="33"/>
      <c r="G3" s="33"/>
      <c r="H3" s="33"/>
      <c r="I3" s="33"/>
      <c r="J3" s="33"/>
      <c r="K3" s="33"/>
      <c r="L3" s="33"/>
      <c r="M3" s="36"/>
      <c r="N3" s="31"/>
      <c r="O3" s="31"/>
      <c r="P3" s="31"/>
      <c r="Q3" s="31"/>
    </row>
    <row r="4" spans="1:17" ht="15.95" customHeight="1" x14ac:dyDescent="0.25">
      <c r="A4" s="9">
        <f>INDEX('Point Grid'!B:B,MATCH('15'!A1,'Point Grid'!A:A,0))</f>
        <v>4.5</v>
      </c>
      <c r="B4" s="33" t="s">
        <v>36</v>
      </c>
      <c r="C4" s="33"/>
      <c r="D4" s="33"/>
      <c r="E4" s="33"/>
      <c r="F4" s="33"/>
      <c r="G4" s="33"/>
      <c r="H4" s="33"/>
      <c r="I4" s="33"/>
      <c r="J4" s="33"/>
      <c r="K4" s="33"/>
      <c r="L4" s="33"/>
      <c r="M4" s="36"/>
      <c r="N4" s="31"/>
      <c r="O4" s="31"/>
      <c r="P4" s="31"/>
      <c r="Q4" s="31"/>
    </row>
    <row r="5" spans="1:17" ht="15.95" customHeight="1" x14ac:dyDescent="0.25">
      <c r="A5" s="9"/>
      <c r="B5" s="33"/>
      <c r="C5" s="33"/>
      <c r="D5" s="33"/>
      <c r="E5" s="33"/>
      <c r="F5" s="33"/>
      <c r="G5" s="33"/>
      <c r="H5" s="33"/>
      <c r="I5" s="33"/>
      <c r="J5" s="33"/>
      <c r="K5" s="33"/>
      <c r="L5" s="33"/>
      <c r="M5" s="36"/>
      <c r="N5" s="31"/>
      <c r="O5" s="31"/>
      <c r="P5" s="31"/>
      <c r="Q5" s="31"/>
    </row>
    <row r="6" spans="1:17" ht="15.95" customHeight="1" x14ac:dyDescent="0.25">
      <c r="A6" s="9"/>
      <c r="B6" s="101" t="s">
        <v>204</v>
      </c>
      <c r="C6" s="101"/>
      <c r="D6" s="101"/>
      <c r="E6" s="101"/>
      <c r="F6" s="101"/>
      <c r="G6" s="33"/>
      <c r="H6" s="101" t="s">
        <v>207</v>
      </c>
      <c r="I6" s="101"/>
      <c r="J6" s="101"/>
      <c r="K6" s="101"/>
      <c r="L6" s="101"/>
      <c r="M6" s="36"/>
      <c r="N6" s="31"/>
      <c r="O6" s="31"/>
      <c r="P6" s="31"/>
      <c r="Q6" s="31"/>
    </row>
    <row r="7" spans="1:17" ht="15.95" customHeight="1" x14ac:dyDescent="0.25">
      <c r="A7" s="9"/>
      <c r="B7" s="73" t="s">
        <v>205</v>
      </c>
      <c r="C7" s="33"/>
      <c r="D7" s="33"/>
      <c r="E7" s="33"/>
      <c r="F7" s="33"/>
      <c r="G7" s="33"/>
      <c r="H7" s="73" t="s">
        <v>205</v>
      </c>
      <c r="I7" s="33"/>
      <c r="J7" s="33"/>
      <c r="K7" s="33"/>
      <c r="L7" s="33"/>
      <c r="M7" s="36"/>
      <c r="N7" s="31"/>
      <c r="O7" s="31"/>
      <c r="P7" s="31"/>
      <c r="Q7" s="31"/>
    </row>
    <row r="8" spans="1:17" ht="15.95" customHeight="1" x14ac:dyDescent="0.25">
      <c r="A8" s="9"/>
      <c r="B8" s="57" t="s">
        <v>206</v>
      </c>
      <c r="C8" s="57">
        <v>12</v>
      </c>
      <c r="D8" s="57">
        <v>24</v>
      </c>
      <c r="E8" s="57">
        <v>36</v>
      </c>
      <c r="F8" s="57">
        <v>48</v>
      </c>
      <c r="G8" s="57"/>
      <c r="H8" s="57" t="s">
        <v>206</v>
      </c>
      <c r="I8" s="57">
        <v>12</v>
      </c>
      <c r="J8" s="57">
        <v>24</v>
      </c>
      <c r="K8" s="57">
        <v>36</v>
      </c>
      <c r="L8" s="57">
        <v>48</v>
      </c>
      <c r="M8" s="36"/>
      <c r="N8" s="31"/>
      <c r="O8" s="31"/>
      <c r="P8" s="31"/>
      <c r="Q8" s="31"/>
    </row>
    <row r="9" spans="1:17" ht="15.95" customHeight="1" x14ac:dyDescent="0.25">
      <c r="A9" s="9"/>
      <c r="B9" s="57">
        <v>2009</v>
      </c>
      <c r="C9" s="74">
        <v>400</v>
      </c>
      <c r="D9" s="75">
        <v>2400</v>
      </c>
      <c r="E9" s="75">
        <v>9600</v>
      </c>
      <c r="F9" s="75">
        <v>12000</v>
      </c>
      <c r="G9" s="57"/>
      <c r="H9" s="57">
        <v>2009</v>
      </c>
      <c r="I9" s="74">
        <v>12</v>
      </c>
      <c r="J9" s="75">
        <v>45</v>
      </c>
      <c r="K9" s="75">
        <v>176</v>
      </c>
      <c r="L9" s="75">
        <v>230</v>
      </c>
      <c r="M9" s="36"/>
      <c r="N9" s="31"/>
      <c r="O9" s="31"/>
      <c r="P9" s="31"/>
      <c r="Q9" s="31"/>
    </row>
    <row r="10" spans="1:17" ht="15.95" customHeight="1" x14ac:dyDescent="0.25">
      <c r="A10" s="9"/>
      <c r="B10" s="57">
        <v>2010</v>
      </c>
      <c r="C10" s="76">
        <v>400</v>
      </c>
      <c r="D10" s="61">
        <v>2400</v>
      </c>
      <c r="E10" s="61">
        <v>9600</v>
      </c>
      <c r="F10" s="61"/>
      <c r="G10" s="57"/>
      <c r="H10" s="57">
        <v>2010</v>
      </c>
      <c r="I10" s="76">
        <v>4</v>
      </c>
      <c r="J10" s="61">
        <v>39</v>
      </c>
      <c r="K10" s="61">
        <v>192</v>
      </c>
      <c r="L10" s="61"/>
      <c r="M10" s="36"/>
      <c r="N10" s="31"/>
      <c r="O10" s="31"/>
      <c r="P10" s="31"/>
      <c r="Q10" s="31"/>
    </row>
    <row r="11" spans="1:17" ht="15.95" customHeight="1" x14ac:dyDescent="0.25">
      <c r="A11" s="9"/>
      <c r="B11" s="57">
        <v>2011</v>
      </c>
      <c r="C11" s="76">
        <v>400</v>
      </c>
      <c r="D11" s="61">
        <v>2400</v>
      </c>
      <c r="E11" s="61"/>
      <c r="F11" s="61"/>
      <c r="G11" s="57"/>
      <c r="H11" s="57">
        <v>2011</v>
      </c>
      <c r="I11" s="76">
        <v>6</v>
      </c>
      <c r="J11" s="61">
        <v>51</v>
      </c>
      <c r="K11" s="61"/>
      <c r="L11" s="61"/>
      <c r="M11" s="36"/>
      <c r="N11" s="31"/>
      <c r="O11" s="31"/>
      <c r="P11" s="31"/>
      <c r="Q11" s="31"/>
    </row>
    <row r="12" spans="1:17" ht="15.95" customHeight="1" x14ac:dyDescent="0.25">
      <c r="A12" s="9"/>
      <c r="B12" s="57">
        <v>2012</v>
      </c>
      <c r="C12" s="76">
        <v>400</v>
      </c>
      <c r="D12" s="61"/>
      <c r="E12" s="61"/>
      <c r="F12" s="61"/>
      <c r="G12" s="57"/>
      <c r="H12" s="57">
        <v>2012</v>
      </c>
      <c r="I12" s="76">
        <v>8</v>
      </c>
      <c r="J12" s="61"/>
      <c r="K12" s="61"/>
      <c r="L12" s="61"/>
      <c r="M12" s="36"/>
      <c r="N12" s="31"/>
      <c r="O12" s="31"/>
      <c r="P12" s="31"/>
      <c r="Q12" s="31"/>
    </row>
    <row r="13" spans="1:17" ht="15.95" customHeight="1" x14ac:dyDescent="0.25">
      <c r="A13" s="9"/>
      <c r="B13" s="33"/>
      <c r="C13" s="33"/>
      <c r="D13" s="33"/>
      <c r="E13" s="33"/>
      <c r="F13" s="33"/>
      <c r="G13" s="33"/>
      <c r="H13" s="33"/>
      <c r="I13" s="33"/>
      <c r="J13" s="33"/>
      <c r="K13" s="33"/>
      <c r="L13" s="33"/>
      <c r="M13" s="36"/>
      <c r="N13" s="31"/>
      <c r="O13" s="31"/>
      <c r="P13" s="31"/>
      <c r="Q13" s="31"/>
    </row>
    <row r="14" spans="1:17" ht="15.95" customHeight="1" x14ac:dyDescent="0.25">
      <c r="A14" s="9"/>
      <c r="B14" s="73" t="s">
        <v>208</v>
      </c>
      <c r="C14" s="33"/>
      <c r="D14" s="33"/>
      <c r="E14" s="33"/>
      <c r="F14" s="33"/>
      <c r="G14" s="33"/>
      <c r="H14" s="73" t="s">
        <v>208</v>
      </c>
      <c r="I14" s="33"/>
      <c r="J14" s="33"/>
      <c r="K14" s="33"/>
      <c r="L14" s="33"/>
      <c r="M14" s="36"/>
      <c r="N14" s="31"/>
      <c r="O14" s="31"/>
      <c r="P14" s="31"/>
      <c r="Q14" s="31"/>
    </row>
    <row r="15" spans="1:17" ht="15.95" customHeight="1" x14ac:dyDescent="0.25">
      <c r="A15" s="9"/>
      <c r="B15" s="57" t="s">
        <v>206</v>
      </c>
      <c r="C15" s="57">
        <v>12</v>
      </c>
      <c r="D15" s="57">
        <v>24</v>
      </c>
      <c r="E15" s="57">
        <v>36</v>
      </c>
      <c r="F15" s="57">
        <v>48</v>
      </c>
      <c r="G15" s="57"/>
      <c r="H15" s="57" t="s">
        <v>206</v>
      </c>
      <c r="I15" s="57">
        <v>12</v>
      </c>
      <c r="J15" s="57">
        <v>24</v>
      </c>
      <c r="K15" s="57">
        <v>36</v>
      </c>
      <c r="L15" s="57">
        <v>48</v>
      </c>
      <c r="M15" s="36"/>
      <c r="N15" s="31"/>
      <c r="O15" s="31"/>
      <c r="P15" s="31"/>
      <c r="Q15" s="31"/>
    </row>
    <row r="16" spans="1:17" ht="15.95" customHeight="1" x14ac:dyDescent="0.25">
      <c r="A16" s="9"/>
      <c r="B16" s="57">
        <v>2009</v>
      </c>
      <c r="C16" s="74">
        <v>800</v>
      </c>
      <c r="D16" s="75">
        <v>4800</v>
      </c>
      <c r="E16" s="75">
        <v>12800</v>
      </c>
      <c r="F16" s="75">
        <v>14400</v>
      </c>
      <c r="G16" s="57"/>
      <c r="H16" s="57">
        <v>2009</v>
      </c>
      <c r="I16" s="74">
        <v>50</v>
      </c>
      <c r="J16" s="75">
        <v>144</v>
      </c>
      <c r="K16" s="75">
        <v>264</v>
      </c>
      <c r="L16" s="75">
        <v>278</v>
      </c>
      <c r="M16" s="36"/>
      <c r="N16" s="31"/>
      <c r="O16" s="31"/>
      <c r="P16" s="31"/>
      <c r="Q16" s="31"/>
    </row>
    <row r="17" spans="1:17" ht="15.95" customHeight="1" x14ac:dyDescent="0.25">
      <c r="A17" s="9"/>
      <c r="B17" s="57">
        <v>2010</v>
      </c>
      <c r="C17" s="76">
        <v>800</v>
      </c>
      <c r="D17" s="61">
        <v>4800</v>
      </c>
      <c r="E17" s="61">
        <v>12800</v>
      </c>
      <c r="F17" s="61"/>
      <c r="G17" s="57"/>
      <c r="H17" s="57">
        <v>2010</v>
      </c>
      <c r="I17" s="76">
        <v>34</v>
      </c>
      <c r="J17" s="61">
        <v>144</v>
      </c>
      <c r="K17" s="61">
        <v>288</v>
      </c>
      <c r="L17" s="61"/>
      <c r="M17" s="36"/>
      <c r="N17" s="31"/>
      <c r="O17" s="31"/>
      <c r="P17" s="31"/>
      <c r="Q17" s="31"/>
    </row>
    <row r="18" spans="1:17" ht="15.95" customHeight="1" x14ac:dyDescent="0.25">
      <c r="A18" s="9"/>
      <c r="B18" s="57">
        <v>2011</v>
      </c>
      <c r="C18" s="76">
        <v>800</v>
      </c>
      <c r="D18" s="61">
        <v>4800</v>
      </c>
      <c r="E18" s="61"/>
      <c r="F18" s="61"/>
      <c r="G18" s="57"/>
      <c r="H18" s="57">
        <v>2011</v>
      </c>
      <c r="I18" s="76">
        <v>34</v>
      </c>
      <c r="J18" s="61">
        <v>147</v>
      </c>
      <c r="K18" s="61"/>
      <c r="L18" s="61"/>
      <c r="M18" s="36"/>
      <c r="N18" s="31"/>
      <c r="O18" s="31"/>
      <c r="P18" s="31"/>
      <c r="Q18" s="31"/>
    </row>
    <row r="19" spans="1:17" ht="15.95" customHeight="1" x14ac:dyDescent="0.25">
      <c r="A19" s="9"/>
      <c r="B19" s="57">
        <v>2012</v>
      </c>
      <c r="C19" s="76">
        <v>800</v>
      </c>
      <c r="D19" s="61"/>
      <c r="E19" s="61"/>
      <c r="F19" s="61"/>
      <c r="G19" s="57"/>
      <c r="H19" s="57">
        <v>2012</v>
      </c>
      <c r="I19" s="76">
        <v>40</v>
      </c>
      <c r="J19" s="61"/>
      <c r="K19" s="61"/>
      <c r="L19" s="61"/>
      <c r="M19" s="36"/>
      <c r="N19" s="31"/>
      <c r="O19" s="31"/>
      <c r="P19" s="31"/>
      <c r="Q19" s="31"/>
    </row>
    <row r="20" spans="1:17" ht="15.95" customHeight="1" x14ac:dyDescent="0.25">
      <c r="A20" s="9"/>
      <c r="B20" s="33"/>
      <c r="C20" s="33"/>
      <c r="D20" s="33"/>
      <c r="E20" s="33"/>
      <c r="F20" s="33"/>
      <c r="G20" s="33"/>
      <c r="H20" s="33"/>
      <c r="I20" s="33"/>
      <c r="J20" s="33"/>
      <c r="K20" s="33"/>
      <c r="L20" s="33"/>
      <c r="M20" s="36"/>
      <c r="N20" s="31"/>
      <c r="O20" s="31"/>
      <c r="P20" s="31"/>
      <c r="Q20" s="31"/>
    </row>
    <row r="21" spans="1:17" ht="15.95" customHeight="1" x14ac:dyDescent="0.25">
      <c r="A21" s="9"/>
      <c r="B21" s="73" t="s">
        <v>209</v>
      </c>
      <c r="C21" s="33"/>
      <c r="D21" s="33"/>
      <c r="E21" s="33"/>
      <c r="F21" s="33"/>
      <c r="G21" s="33"/>
      <c r="H21" s="73" t="s">
        <v>209</v>
      </c>
      <c r="I21" s="33"/>
      <c r="J21" s="33"/>
      <c r="K21" s="33"/>
      <c r="L21" s="33"/>
      <c r="M21" s="36"/>
      <c r="N21" s="31"/>
      <c r="O21" s="31"/>
      <c r="P21" s="31"/>
      <c r="Q21" s="31"/>
    </row>
    <row r="22" spans="1:17" ht="15.95" customHeight="1" x14ac:dyDescent="0.25">
      <c r="A22" s="9"/>
      <c r="B22" s="57" t="s">
        <v>206</v>
      </c>
      <c r="C22" s="57">
        <v>12</v>
      </c>
      <c r="D22" s="57">
        <v>24</v>
      </c>
      <c r="E22" s="57">
        <v>36</v>
      </c>
      <c r="F22" s="57">
        <v>48</v>
      </c>
      <c r="G22" s="57"/>
      <c r="H22" s="57" t="s">
        <v>206</v>
      </c>
      <c r="I22" s="57">
        <v>12</v>
      </c>
      <c r="J22" s="57">
        <v>24</v>
      </c>
      <c r="K22" s="57">
        <v>36</v>
      </c>
      <c r="L22" s="57">
        <v>48</v>
      </c>
      <c r="M22" s="36"/>
      <c r="N22" s="31"/>
      <c r="O22" s="31"/>
      <c r="P22" s="31"/>
      <c r="Q22" s="31"/>
    </row>
    <row r="23" spans="1:17" ht="15.95" customHeight="1" x14ac:dyDescent="0.25">
      <c r="A23" s="9"/>
      <c r="B23" s="57">
        <v>2009</v>
      </c>
      <c r="C23" s="77">
        <v>2000</v>
      </c>
      <c r="D23" s="78">
        <v>3000</v>
      </c>
      <c r="E23" s="78">
        <v>3000</v>
      </c>
      <c r="F23" s="78">
        <v>3000</v>
      </c>
      <c r="G23" s="57"/>
      <c r="H23" s="57">
        <v>2009</v>
      </c>
      <c r="I23" s="77">
        <v>40</v>
      </c>
      <c r="J23" s="78">
        <v>60</v>
      </c>
      <c r="K23" s="78">
        <v>60</v>
      </c>
      <c r="L23" s="78">
        <v>60</v>
      </c>
      <c r="M23" s="36"/>
      <c r="N23" s="31"/>
      <c r="O23" s="31"/>
      <c r="P23" s="31"/>
      <c r="Q23" s="31"/>
    </row>
    <row r="24" spans="1:17" ht="15.95" customHeight="1" x14ac:dyDescent="0.25">
      <c r="A24" s="9"/>
      <c r="B24" s="57">
        <v>2010</v>
      </c>
      <c r="C24" s="79">
        <v>2000</v>
      </c>
      <c r="D24" s="80">
        <v>3000</v>
      </c>
      <c r="E24" s="80">
        <v>3000</v>
      </c>
      <c r="F24" s="80"/>
      <c r="G24" s="57"/>
      <c r="H24" s="57">
        <v>2010</v>
      </c>
      <c r="I24" s="79">
        <v>40</v>
      </c>
      <c r="J24" s="80">
        <v>60</v>
      </c>
      <c r="K24" s="80">
        <v>60</v>
      </c>
      <c r="L24" s="80"/>
      <c r="M24" s="36"/>
      <c r="N24" s="31"/>
      <c r="O24" s="31"/>
      <c r="P24" s="31"/>
      <c r="Q24" s="31"/>
    </row>
    <row r="25" spans="1:17" ht="15.95" customHeight="1" x14ac:dyDescent="0.25">
      <c r="A25" s="9"/>
      <c r="B25" s="57">
        <v>2011</v>
      </c>
      <c r="C25" s="79">
        <v>2000</v>
      </c>
      <c r="D25" s="80">
        <v>3000</v>
      </c>
      <c r="E25" s="80"/>
      <c r="F25" s="80"/>
      <c r="G25" s="57"/>
      <c r="H25" s="57">
        <v>2011</v>
      </c>
      <c r="I25" s="79">
        <v>40</v>
      </c>
      <c r="J25" s="80">
        <v>60</v>
      </c>
      <c r="K25" s="80"/>
      <c r="L25" s="80"/>
      <c r="M25" s="36"/>
      <c r="N25" s="31"/>
      <c r="O25" s="31"/>
      <c r="P25" s="31"/>
      <c r="Q25" s="31"/>
    </row>
    <row r="26" spans="1:17" ht="15.95" customHeight="1" x14ac:dyDescent="0.25">
      <c r="A26" s="9"/>
      <c r="B26" s="57">
        <v>2012</v>
      </c>
      <c r="C26" s="79">
        <v>2000</v>
      </c>
      <c r="D26" s="80"/>
      <c r="E26" s="80"/>
      <c r="F26" s="80"/>
      <c r="G26" s="57"/>
      <c r="H26" s="57">
        <v>2012</v>
      </c>
      <c r="I26" s="79">
        <v>40</v>
      </c>
      <c r="J26" s="80"/>
      <c r="K26" s="80"/>
      <c r="L26" s="80"/>
      <c r="M26" s="36"/>
      <c r="N26" s="31"/>
      <c r="O26" s="31"/>
      <c r="P26" s="31"/>
      <c r="Q26" s="31"/>
    </row>
    <row r="27" spans="1:17" ht="15.95" customHeight="1" x14ac:dyDescent="0.25">
      <c r="A27" s="9"/>
      <c r="B27" s="33"/>
      <c r="C27" s="33"/>
      <c r="D27" s="33"/>
      <c r="E27" s="33"/>
      <c r="F27" s="33"/>
      <c r="G27" s="33"/>
      <c r="H27" s="33"/>
      <c r="I27" s="33"/>
      <c r="J27" s="33"/>
      <c r="K27" s="33"/>
      <c r="L27" s="33"/>
      <c r="M27" s="36"/>
      <c r="N27" s="31"/>
      <c r="O27" s="31"/>
      <c r="P27" s="31"/>
      <c r="Q27" s="31"/>
    </row>
    <row r="28" spans="1:17" ht="15.95" customHeight="1" x14ac:dyDescent="0.25">
      <c r="A28" s="9"/>
      <c r="B28" s="73" t="s">
        <v>210</v>
      </c>
      <c r="C28" s="33"/>
      <c r="D28" s="33"/>
      <c r="E28" s="33"/>
      <c r="F28" s="33"/>
      <c r="G28" s="33"/>
      <c r="H28" s="73" t="s">
        <v>210</v>
      </c>
      <c r="I28" s="33"/>
      <c r="J28" s="33"/>
      <c r="K28" s="33"/>
      <c r="L28" s="33"/>
      <c r="M28" s="36"/>
      <c r="N28" s="31"/>
      <c r="O28" s="31"/>
      <c r="P28" s="31"/>
      <c r="Q28" s="31"/>
    </row>
    <row r="29" spans="1:17" ht="15.95" customHeight="1" x14ac:dyDescent="0.25">
      <c r="A29" s="9"/>
      <c r="B29" s="57" t="s">
        <v>206</v>
      </c>
      <c r="C29" s="57">
        <v>12</v>
      </c>
      <c r="D29" s="57">
        <v>24</v>
      </c>
      <c r="E29" s="57">
        <v>36</v>
      </c>
      <c r="F29" s="57">
        <v>48</v>
      </c>
      <c r="G29" s="57"/>
      <c r="H29" s="57" t="s">
        <v>206</v>
      </c>
      <c r="I29" s="57">
        <v>12</v>
      </c>
      <c r="J29" s="57">
        <v>24</v>
      </c>
      <c r="K29" s="57">
        <v>36</v>
      </c>
      <c r="L29" s="57">
        <v>48</v>
      </c>
      <c r="M29" s="36"/>
      <c r="N29" s="31"/>
      <c r="O29" s="31"/>
      <c r="P29" s="31"/>
      <c r="Q29" s="31"/>
    </row>
    <row r="30" spans="1:17" ht="15.95" customHeight="1" x14ac:dyDescent="0.25">
      <c r="A30" s="9"/>
      <c r="B30" s="57">
        <v>2009</v>
      </c>
      <c r="C30" s="77">
        <v>1000</v>
      </c>
      <c r="D30" s="78">
        <v>1500</v>
      </c>
      <c r="E30" s="78">
        <v>2000</v>
      </c>
      <c r="F30" s="78">
        <v>2500</v>
      </c>
      <c r="G30" s="57"/>
      <c r="H30" s="57">
        <v>2009</v>
      </c>
      <c r="I30" s="77">
        <v>20</v>
      </c>
      <c r="J30" s="78">
        <v>30</v>
      </c>
      <c r="K30" s="78">
        <v>40</v>
      </c>
      <c r="L30" s="78">
        <v>50</v>
      </c>
      <c r="M30" s="36"/>
      <c r="N30" s="31"/>
      <c r="O30" s="31"/>
      <c r="P30" s="31"/>
      <c r="Q30" s="31"/>
    </row>
    <row r="31" spans="1:17" ht="15.95" customHeight="1" x14ac:dyDescent="0.25">
      <c r="A31" s="9"/>
      <c r="B31" s="57">
        <v>2010</v>
      </c>
      <c r="C31" s="79">
        <v>1000</v>
      </c>
      <c r="D31" s="80">
        <v>1500</v>
      </c>
      <c r="E31" s="80">
        <v>2000</v>
      </c>
      <c r="F31" s="80"/>
      <c r="G31" s="57"/>
      <c r="H31" s="57">
        <v>2010</v>
      </c>
      <c r="I31" s="79">
        <v>20</v>
      </c>
      <c r="J31" s="80">
        <v>30</v>
      </c>
      <c r="K31" s="80">
        <v>40</v>
      </c>
      <c r="L31" s="80"/>
      <c r="M31" s="36"/>
      <c r="N31" s="31"/>
      <c r="O31" s="31"/>
      <c r="P31" s="31"/>
      <c r="Q31" s="31"/>
    </row>
    <row r="32" spans="1:17" ht="15.95" customHeight="1" x14ac:dyDescent="0.25">
      <c r="A32" s="9"/>
      <c r="B32" s="57">
        <v>2011</v>
      </c>
      <c r="C32" s="79">
        <v>1000</v>
      </c>
      <c r="D32" s="80">
        <v>1500</v>
      </c>
      <c r="E32" s="80"/>
      <c r="F32" s="80"/>
      <c r="G32" s="57"/>
      <c r="H32" s="57">
        <v>2011</v>
      </c>
      <c r="I32" s="79">
        <v>20</v>
      </c>
      <c r="J32" s="80">
        <v>30</v>
      </c>
      <c r="K32" s="80"/>
      <c r="L32" s="80"/>
      <c r="M32" s="36"/>
      <c r="N32" s="31"/>
      <c r="O32" s="31"/>
      <c r="P32" s="31"/>
      <c r="Q32" s="31"/>
    </row>
    <row r="33" spans="1:17" ht="15.95" customHeight="1" x14ac:dyDescent="0.25">
      <c r="A33" s="9"/>
      <c r="B33" s="57">
        <v>2012</v>
      </c>
      <c r="C33" s="79">
        <v>1000</v>
      </c>
      <c r="D33" s="80"/>
      <c r="E33" s="80"/>
      <c r="F33" s="80"/>
      <c r="G33" s="57"/>
      <c r="H33" s="57">
        <v>2012</v>
      </c>
      <c r="I33" s="79">
        <v>20</v>
      </c>
      <c r="J33" s="80"/>
      <c r="K33" s="80"/>
      <c r="L33" s="80"/>
      <c r="M33" s="36"/>
      <c r="N33" s="31"/>
      <c r="O33" s="31"/>
      <c r="P33" s="31"/>
      <c r="Q33" s="31"/>
    </row>
    <row r="34" spans="1:17" ht="15.95" customHeight="1" x14ac:dyDescent="0.25">
      <c r="A34" s="9"/>
      <c r="B34" s="33"/>
      <c r="C34" s="33"/>
      <c r="D34" s="33"/>
      <c r="E34" s="33"/>
      <c r="F34" s="33"/>
      <c r="G34" s="33"/>
      <c r="H34" s="33"/>
      <c r="I34" s="33"/>
      <c r="J34" s="33"/>
      <c r="K34" s="33"/>
      <c r="L34" s="33"/>
      <c r="M34" s="36"/>
      <c r="N34" s="31"/>
      <c r="O34" s="31"/>
      <c r="P34" s="31"/>
      <c r="Q34" s="31"/>
    </row>
    <row r="35" spans="1:17" ht="15.95" customHeight="1" x14ac:dyDescent="0.25">
      <c r="A35" s="9"/>
      <c r="B35" s="33" t="s">
        <v>211</v>
      </c>
      <c r="C35" s="33"/>
      <c r="D35" s="33"/>
      <c r="E35" s="33"/>
      <c r="F35" s="33"/>
      <c r="G35" s="33"/>
      <c r="H35" s="33"/>
      <c r="I35" s="33"/>
      <c r="J35" s="33"/>
      <c r="K35" s="33"/>
      <c r="L35" s="33"/>
      <c r="M35" s="36"/>
      <c r="N35" s="31"/>
      <c r="O35" s="31"/>
      <c r="P35" s="31"/>
      <c r="Q35" s="31"/>
    </row>
    <row r="36" spans="1:17" ht="15.95" customHeight="1" x14ac:dyDescent="0.25">
      <c r="A36" s="9"/>
      <c r="B36" s="33" t="s">
        <v>212</v>
      </c>
      <c r="C36" s="33"/>
      <c r="D36" s="33"/>
      <c r="E36" s="33"/>
      <c r="F36" s="33"/>
      <c r="G36" s="33"/>
      <c r="H36" s="33"/>
      <c r="I36" s="33"/>
      <c r="J36" s="33"/>
      <c r="K36" s="33"/>
      <c r="L36" s="33"/>
      <c r="M36" s="36"/>
      <c r="N36" s="31"/>
      <c r="O36" s="31"/>
      <c r="P36" s="31"/>
      <c r="Q36" s="31"/>
    </row>
    <row r="37" spans="1:17" ht="15.95" customHeight="1" x14ac:dyDescent="0.25">
      <c r="A37" s="29"/>
      <c r="B37" s="37"/>
      <c r="C37" s="37"/>
      <c r="D37" s="37"/>
      <c r="E37" s="37"/>
      <c r="F37" s="37"/>
      <c r="G37" s="37"/>
      <c r="H37" s="37"/>
      <c r="I37" s="37"/>
      <c r="J37" s="37"/>
      <c r="K37" s="37"/>
      <c r="L37" s="37"/>
      <c r="M37" s="38"/>
      <c r="N37" s="31"/>
      <c r="O37" s="31"/>
      <c r="P37" s="31"/>
      <c r="Q37" s="31"/>
    </row>
    <row r="38" spans="1:17" ht="15.95" customHeight="1" x14ac:dyDescent="0.25">
      <c r="A38" s="26" t="s">
        <v>2</v>
      </c>
      <c r="B38" s="93" t="s">
        <v>200</v>
      </c>
      <c r="C38" s="93"/>
      <c r="D38" s="93"/>
      <c r="E38" s="93"/>
      <c r="F38" s="93"/>
      <c r="G38" s="93"/>
      <c r="H38" s="93"/>
      <c r="I38" s="93"/>
      <c r="J38" s="93"/>
      <c r="K38" s="93"/>
      <c r="L38" s="93"/>
      <c r="M38" s="38"/>
      <c r="N38" s="31"/>
      <c r="O38" s="31"/>
      <c r="P38" s="31"/>
      <c r="Q38" s="31"/>
    </row>
    <row r="39" spans="1:17" ht="15.95" customHeight="1" thickBot="1" x14ac:dyDescent="0.3">
      <c r="A39" s="9">
        <f>INDEX('Point Grid'!$C$8:$I$31,MATCH($A$1,'Point Grid'!$A$8:$A$31,0),MATCH(A38,'Point Grid'!$C$7:$I$7,0))</f>
        <v>1</v>
      </c>
      <c r="B39" s="93"/>
      <c r="C39" s="93"/>
      <c r="D39" s="93"/>
      <c r="E39" s="93"/>
      <c r="F39" s="93"/>
      <c r="G39" s="93"/>
      <c r="H39" s="93"/>
      <c r="I39" s="93"/>
      <c r="J39" s="93"/>
      <c r="K39" s="93"/>
      <c r="L39" s="93"/>
      <c r="M39" s="38"/>
      <c r="N39" s="31"/>
      <c r="O39" s="31"/>
      <c r="P39" s="31"/>
      <c r="Q39" s="31"/>
    </row>
    <row r="40" spans="1:17" ht="15.95" customHeight="1" thickBot="1" x14ac:dyDescent="0.3">
      <c r="A40" s="5"/>
      <c r="B40" s="37"/>
      <c r="C40" s="37"/>
      <c r="D40" s="37"/>
      <c r="E40" s="37"/>
      <c r="F40" s="37"/>
      <c r="G40" s="37"/>
      <c r="H40" s="37"/>
      <c r="I40" s="37"/>
      <c r="J40" s="37"/>
      <c r="K40" s="37"/>
      <c r="L40" s="37"/>
      <c r="M40" s="38"/>
      <c r="N40" s="31"/>
      <c r="O40" s="31"/>
      <c r="P40" s="31"/>
      <c r="Q40" s="31"/>
    </row>
    <row r="41" spans="1:17" ht="15.95" customHeight="1" x14ac:dyDescent="0.25">
      <c r="A41" s="29"/>
      <c r="B41" s="37"/>
      <c r="C41" s="37"/>
      <c r="D41" s="37"/>
      <c r="E41" s="37"/>
      <c r="F41" s="37"/>
      <c r="G41" s="37"/>
      <c r="H41" s="37"/>
      <c r="I41" s="37"/>
      <c r="J41" s="37"/>
      <c r="K41" s="37"/>
      <c r="L41" s="37"/>
      <c r="M41" s="38"/>
      <c r="N41" s="31"/>
      <c r="O41" s="31"/>
      <c r="P41" s="31"/>
      <c r="Q41" s="31"/>
    </row>
    <row r="42" spans="1:17" ht="15.95" customHeight="1" x14ac:dyDescent="0.25">
      <c r="A42" s="26" t="s">
        <v>3</v>
      </c>
      <c r="B42" s="93" t="s">
        <v>201</v>
      </c>
      <c r="C42" s="93"/>
      <c r="D42" s="93"/>
      <c r="E42" s="93"/>
      <c r="F42" s="93"/>
      <c r="G42" s="93"/>
      <c r="H42" s="93"/>
      <c r="I42" s="93"/>
      <c r="J42" s="93"/>
      <c r="K42" s="93"/>
      <c r="L42" s="93"/>
      <c r="M42" s="38"/>
      <c r="N42" s="31"/>
      <c r="O42" s="31"/>
      <c r="P42" s="31"/>
      <c r="Q42" s="31"/>
    </row>
    <row r="43" spans="1:17" ht="15.95" customHeight="1" thickBot="1" x14ac:dyDescent="0.3">
      <c r="A43" s="9">
        <f>INDEX('Point Grid'!$C$8:$I$31,MATCH($A$1,'Point Grid'!$A$8:$A$31,0),MATCH(A42,'Point Grid'!$C$7:$I$7,0))</f>
        <v>1.5</v>
      </c>
      <c r="B43" s="93"/>
      <c r="C43" s="93"/>
      <c r="D43" s="93"/>
      <c r="E43" s="93"/>
      <c r="F43" s="93"/>
      <c r="G43" s="93"/>
      <c r="H43" s="93"/>
      <c r="I43" s="93"/>
      <c r="J43" s="93"/>
      <c r="K43" s="93"/>
      <c r="L43" s="93"/>
      <c r="M43" s="38"/>
      <c r="N43" s="31"/>
      <c r="O43" s="31"/>
      <c r="P43" s="31"/>
      <c r="Q43" s="31"/>
    </row>
    <row r="44" spans="1:17" ht="15.95" customHeight="1" thickBot="1" x14ac:dyDescent="0.3">
      <c r="A44" s="5"/>
      <c r="B44" s="37"/>
      <c r="C44" s="37"/>
      <c r="D44" s="37"/>
      <c r="E44" s="37"/>
      <c r="F44" s="37"/>
      <c r="G44" s="37"/>
      <c r="H44" s="37"/>
      <c r="I44" s="37"/>
      <c r="J44" s="37"/>
      <c r="K44" s="37"/>
      <c r="L44" s="37"/>
      <c r="M44" s="38"/>
      <c r="N44" s="31"/>
      <c r="O44" s="31"/>
      <c r="P44" s="31"/>
      <c r="Q44" s="31"/>
    </row>
    <row r="45" spans="1:17" ht="15.95" customHeight="1" x14ac:dyDescent="0.25">
      <c r="A45" s="29"/>
      <c r="B45" s="37"/>
      <c r="C45" s="37"/>
      <c r="D45" s="37"/>
      <c r="E45" s="37"/>
      <c r="F45" s="37"/>
      <c r="G45" s="37"/>
      <c r="H45" s="37"/>
      <c r="I45" s="37"/>
      <c r="J45" s="37"/>
      <c r="K45" s="37"/>
      <c r="L45" s="37"/>
      <c r="M45" s="38"/>
      <c r="N45" s="31"/>
      <c r="O45" s="31"/>
      <c r="P45" s="31"/>
      <c r="Q45" s="31"/>
    </row>
    <row r="46" spans="1:17" ht="15.95" customHeight="1" x14ac:dyDescent="0.25">
      <c r="A46" s="26" t="s">
        <v>4</v>
      </c>
      <c r="B46" s="93" t="s">
        <v>202</v>
      </c>
      <c r="C46" s="93"/>
      <c r="D46" s="93"/>
      <c r="E46" s="93"/>
      <c r="F46" s="93"/>
      <c r="G46" s="93"/>
      <c r="H46" s="93"/>
      <c r="I46" s="93"/>
      <c r="J46" s="93"/>
      <c r="K46" s="93"/>
      <c r="L46" s="93"/>
      <c r="M46" s="38"/>
      <c r="N46" s="31"/>
      <c r="O46" s="31"/>
      <c r="P46" s="31"/>
      <c r="Q46" s="31"/>
    </row>
    <row r="47" spans="1:17" ht="15.95" customHeight="1" thickBot="1" x14ac:dyDescent="0.3">
      <c r="A47" s="9">
        <f>INDEX('Point Grid'!$C$8:$I$31,MATCH($A$1,'Point Grid'!$A$8:$A$31,0),MATCH(A46,'Point Grid'!$C$7:$I$7,0))</f>
        <v>1</v>
      </c>
      <c r="B47" s="93"/>
      <c r="C47" s="93"/>
      <c r="D47" s="93"/>
      <c r="E47" s="93"/>
      <c r="F47" s="93"/>
      <c r="G47" s="93"/>
      <c r="H47" s="93"/>
      <c r="I47" s="93"/>
      <c r="J47" s="93"/>
      <c r="K47" s="93"/>
      <c r="L47" s="93"/>
      <c r="M47" s="38"/>
      <c r="N47" s="31"/>
      <c r="O47" s="31"/>
      <c r="P47" s="31"/>
      <c r="Q47" s="31"/>
    </row>
    <row r="48" spans="1:17" ht="15.95" customHeight="1" thickBot="1" x14ac:dyDescent="0.3">
      <c r="A48" s="5"/>
      <c r="B48" s="93"/>
      <c r="C48" s="93"/>
      <c r="D48" s="93"/>
      <c r="E48" s="93"/>
      <c r="F48" s="93"/>
      <c r="G48" s="93"/>
      <c r="H48" s="93"/>
      <c r="I48" s="93"/>
      <c r="J48" s="93"/>
      <c r="K48" s="93"/>
      <c r="L48" s="93"/>
      <c r="M48" s="38"/>
      <c r="N48" s="31"/>
      <c r="O48" s="31"/>
      <c r="P48" s="31"/>
      <c r="Q48" s="31"/>
    </row>
    <row r="49" spans="1:17" ht="15.95" customHeight="1" x14ac:dyDescent="0.25">
      <c r="A49" s="29"/>
      <c r="B49" s="37"/>
      <c r="C49" s="37"/>
      <c r="D49" s="37"/>
      <c r="E49" s="37"/>
      <c r="F49" s="37"/>
      <c r="G49" s="37"/>
      <c r="H49" s="37"/>
      <c r="I49" s="37"/>
      <c r="J49" s="37"/>
      <c r="K49" s="37"/>
      <c r="L49" s="37"/>
      <c r="M49" s="38"/>
      <c r="N49" s="31"/>
      <c r="O49" s="31"/>
      <c r="P49" s="31"/>
      <c r="Q49" s="31"/>
    </row>
    <row r="50" spans="1:17" ht="15.95" customHeight="1" x14ac:dyDescent="0.25">
      <c r="A50" s="26" t="s">
        <v>5</v>
      </c>
      <c r="B50" s="93" t="s">
        <v>203</v>
      </c>
      <c r="C50" s="93"/>
      <c r="D50" s="93"/>
      <c r="E50" s="93"/>
      <c r="F50" s="93"/>
      <c r="G50" s="93"/>
      <c r="H50" s="93"/>
      <c r="I50" s="93"/>
      <c r="J50" s="93"/>
      <c r="K50" s="93"/>
      <c r="L50" s="93"/>
      <c r="M50" s="38"/>
      <c r="N50" s="31"/>
      <c r="O50" s="31"/>
      <c r="P50" s="31"/>
      <c r="Q50" s="31"/>
    </row>
    <row r="51" spans="1:17" ht="15.95" customHeight="1" thickBot="1" x14ac:dyDescent="0.3">
      <c r="A51" s="9">
        <f>INDEX('Point Grid'!$C$8:$I$31,MATCH($A$1,'Point Grid'!$A$8:$A$31,0),MATCH(A50,'Point Grid'!$C$7:$I$7,0))</f>
        <v>1</v>
      </c>
      <c r="B51" s="93"/>
      <c r="C51" s="93"/>
      <c r="D51" s="93"/>
      <c r="E51" s="93"/>
      <c r="F51" s="93"/>
      <c r="G51" s="93"/>
      <c r="H51" s="93"/>
      <c r="I51" s="93"/>
      <c r="J51" s="93"/>
      <c r="K51" s="93"/>
      <c r="L51" s="93"/>
      <c r="M51" s="38"/>
      <c r="N51" s="31"/>
      <c r="O51" s="31"/>
      <c r="P51" s="31"/>
      <c r="Q51" s="31"/>
    </row>
    <row r="52" spans="1:17" ht="15.95" customHeight="1" thickBot="1" x14ac:dyDescent="0.3">
      <c r="A52" s="5"/>
      <c r="B52" s="37"/>
      <c r="C52" s="37"/>
      <c r="D52" s="37"/>
      <c r="E52" s="37"/>
      <c r="F52" s="37"/>
      <c r="G52" s="37"/>
      <c r="H52" s="37"/>
      <c r="I52" s="37"/>
      <c r="J52" s="37"/>
      <c r="K52" s="37"/>
      <c r="L52" s="37"/>
      <c r="M52" s="38"/>
      <c r="N52" s="31"/>
      <c r="O52" s="31"/>
      <c r="P52" s="31"/>
      <c r="Q52" s="31"/>
    </row>
    <row r="53" spans="1:17" ht="15.95" customHeight="1" thickBot="1" x14ac:dyDescent="0.3">
      <c r="A53" s="30"/>
      <c r="B53" s="39"/>
      <c r="C53" s="39"/>
      <c r="D53" s="39"/>
      <c r="E53" s="39"/>
      <c r="F53" s="39"/>
      <c r="G53" s="39"/>
      <c r="H53" s="39"/>
      <c r="I53" s="39"/>
      <c r="J53" s="39"/>
      <c r="K53" s="39"/>
      <c r="L53" s="39"/>
      <c r="M53" s="40"/>
      <c r="N53" s="31"/>
      <c r="O53" s="31"/>
      <c r="P53" s="31"/>
      <c r="Q53" s="31"/>
    </row>
    <row r="54" spans="1:17" x14ac:dyDescent="0.25">
      <c r="B54" s="31"/>
      <c r="C54" s="31"/>
      <c r="D54" s="31"/>
      <c r="E54" s="31"/>
      <c r="F54" s="31"/>
      <c r="G54" s="31"/>
      <c r="H54" s="31"/>
      <c r="I54" s="31"/>
      <c r="J54" s="31"/>
      <c r="K54" s="31"/>
      <c r="L54" s="31"/>
      <c r="M54" s="31"/>
      <c r="N54" s="31"/>
      <c r="O54" s="31"/>
      <c r="P54" s="31"/>
      <c r="Q54" s="31"/>
    </row>
    <row r="55" spans="1:17" x14ac:dyDescent="0.25">
      <c r="B55" s="31"/>
      <c r="C55" s="31"/>
      <c r="D55" s="31"/>
      <c r="E55" s="31"/>
      <c r="F55" s="31"/>
      <c r="G55" s="31"/>
      <c r="H55" s="31"/>
      <c r="I55" s="31"/>
      <c r="J55" s="31"/>
      <c r="K55" s="31"/>
      <c r="L55" s="31"/>
      <c r="M55" s="31"/>
      <c r="N55" s="31"/>
      <c r="O55" s="31"/>
      <c r="P55" s="31"/>
      <c r="Q55" s="31"/>
    </row>
    <row r="56" spans="1:17" x14ac:dyDescent="0.25">
      <c r="B56" s="31"/>
      <c r="C56" s="31"/>
      <c r="D56" s="31"/>
      <c r="E56" s="31"/>
      <c r="F56" s="31"/>
      <c r="G56" s="31"/>
      <c r="H56" s="31"/>
      <c r="I56" s="31"/>
      <c r="J56" s="31"/>
      <c r="K56" s="31"/>
      <c r="L56" s="31"/>
      <c r="M56" s="31"/>
      <c r="N56" s="31"/>
      <c r="O56" s="31"/>
      <c r="P56" s="31"/>
      <c r="Q56" s="31"/>
    </row>
    <row r="57" spans="1:17" x14ac:dyDescent="0.25">
      <c r="B57" s="31"/>
      <c r="C57" s="31"/>
      <c r="D57" s="31"/>
      <c r="E57" s="31"/>
      <c r="F57" s="31"/>
      <c r="G57" s="31"/>
      <c r="H57" s="31"/>
      <c r="I57" s="31"/>
      <c r="J57" s="31"/>
      <c r="K57" s="31"/>
      <c r="L57" s="31"/>
      <c r="M57" s="31"/>
      <c r="N57" s="31"/>
      <c r="O57" s="31"/>
      <c r="P57" s="31"/>
      <c r="Q57" s="31"/>
    </row>
    <row r="58" spans="1:17" x14ac:dyDescent="0.25">
      <c r="B58" s="31"/>
      <c r="C58" s="31"/>
      <c r="D58" s="31"/>
      <c r="E58" s="31"/>
      <c r="F58" s="31"/>
      <c r="G58" s="31"/>
      <c r="H58" s="31"/>
      <c r="I58" s="31"/>
      <c r="J58" s="31"/>
      <c r="K58" s="31"/>
      <c r="L58" s="31"/>
      <c r="M58" s="31"/>
      <c r="N58" s="31"/>
      <c r="O58" s="31"/>
      <c r="P58" s="31"/>
      <c r="Q58" s="31"/>
    </row>
    <row r="59" spans="1:17" x14ac:dyDescent="0.25">
      <c r="B59" s="31"/>
      <c r="C59" s="31"/>
      <c r="D59" s="31"/>
      <c r="E59" s="31"/>
      <c r="F59" s="31"/>
      <c r="G59" s="31"/>
      <c r="H59" s="31"/>
      <c r="I59" s="31"/>
      <c r="J59" s="31"/>
      <c r="K59" s="31"/>
      <c r="L59" s="31"/>
      <c r="M59" s="31"/>
      <c r="N59" s="31"/>
      <c r="O59" s="31"/>
      <c r="P59" s="31"/>
      <c r="Q59" s="31"/>
    </row>
    <row r="60" spans="1:17" x14ac:dyDescent="0.25">
      <c r="B60" s="31"/>
      <c r="C60" s="31"/>
      <c r="D60" s="31"/>
      <c r="E60" s="31"/>
      <c r="F60" s="31"/>
      <c r="G60" s="31"/>
      <c r="H60" s="31"/>
      <c r="I60" s="31"/>
      <c r="J60" s="31"/>
      <c r="K60" s="31"/>
      <c r="L60" s="31"/>
      <c r="M60" s="31"/>
      <c r="N60" s="31"/>
      <c r="O60" s="31"/>
      <c r="P60" s="31"/>
      <c r="Q60" s="31"/>
    </row>
    <row r="61" spans="1:17" x14ac:dyDescent="0.25">
      <c r="B61" s="31"/>
      <c r="C61" s="31"/>
      <c r="D61" s="31"/>
      <c r="E61" s="31"/>
      <c r="F61" s="31"/>
      <c r="G61" s="31"/>
      <c r="H61" s="31"/>
      <c r="I61" s="31"/>
      <c r="J61" s="31"/>
      <c r="K61" s="31"/>
      <c r="L61" s="31"/>
      <c r="M61" s="31"/>
      <c r="N61" s="31"/>
      <c r="O61" s="31"/>
      <c r="P61" s="31"/>
      <c r="Q61" s="31"/>
    </row>
    <row r="62" spans="1:17" x14ac:dyDescent="0.25">
      <c r="B62" s="31"/>
      <c r="C62" s="31"/>
      <c r="D62" s="31"/>
      <c r="E62" s="31"/>
      <c r="F62" s="31"/>
      <c r="G62" s="31"/>
      <c r="H62" s="31"/>
      <c r="I62" s="31"/>
      <c r="J62" s="31"/>
      <c r="K62" s="31"/>
      <c r="L62" s="31"/>
      <c r="M62" s="31"/>
      <c r="N62" s="31"/>
      <c r="O62" s="31"/>
      <c r="P62" s="31"/>
      <c r="Q62" s="31"/>
    </row>
    <row r="63" spans="1:17" x14ac:dyDescent="0.25">
      <c r="B63" s="31"/>
      <c r="C63" s="31"/>
      <c r="D63" s="31"/>
      <c r="E63" s="31"/>
      <c r="F63" s="31"/>
      <c r="G63" s="31"/>
      <c r="H63" s="31"/>
      <c r="I63" s="31"/>
      <c r="J63" s="31"/>
      <c r="K63" s="31"/>
      <c r="L63" s="31"/>
      <c r="M63" s="31"/>
      <c r="N63" s="31"/>
      <c r="O63" s="31"/>
      <c r="P63" s="31"/>
      <c r="Q63" s="31"/>
    </row>
    <row r="64" spans="1:17" x14ac:dyDescent="0.25">
      <c r="B64" s="31"/>
      <c r="C64" s="31"/>
      <c r="D64" s="31"/>
      <c r="E64" s="31"/>
      <c r="F64" s="31"/>
      <c r="G64" s="31"/>
      <c r="H64" s="31"/>
      <c r="I64" s="31"/>
      <c r="J64" s="31"/>
      <c r="K64" s="31"/>
      <c r="L64" s="31"/>
      <c r="M64" s="31"/>
      <c r="N64" s="31"/>
      <c r="O64" s="31"/>
      <c r="P64" s="31"/>
      <c r="Q64" s="31"/>
    </row>
    <row r="65" spans="2:17" x14ac:dyDescent="0.25">
      <c r="B65" s="31"/>
      <c r="C65" s="31"/>
      <c r="D65" s="31"/>
      <c r="E65" s="31"/>
      <c r="F65" s="31"/>
      <c r="G65" s="31"/>
      <c r="H65" s="31"/>
      <c r="I65" s="31"/>
      <c r="J65" s="31"/>
      <c r="K65" s="31"/>
      <c r="L65" s="31"/>
      <c r="M65" s="31"/>
      <c r="N65" s="31"/>
      <c r="O65" s="31"/>
      <c r="P65" s="31"/>
      <c r="Q65" s="31"/>
    </row>
    <row r="66" spans="2:17" x14ac:dyDescent="0.25">
      <c r="B66" s="31"/>
      <c r="C66" s="31"/>
      <c r="D66" s="31"/>
      <c r="E66" s="31"/>
      <c r="F66" s="31"/>
      <c r="G66" s="31"/>
      <c r="H66" s="31"/>
      <c r="I66" s="31"/>
      <c r="J66" s="31"/>
      <c r="K66" s="31"/>
      <c r="L66" s="31"/>
      <c r="M66" s="31"/>
      <c r="N66" s="31"/>
      <c r="O66" s="31"/>
      <c r="P66" s="31"/>
      <c r="Q66" s="31"/>
    </row>
  </sheetData>
  <mergeCells count="7">
    <mergeCell ref="B50:L51"/>
    <mergeCell ref="L1:M1"/>
    <mergeCell ref="B38:L39"/>
    <mergeCell ref="B42:L43"/>
    <mergeCell ref="B46:L48"/>
    <mergeCell ref="B6:F6"/>
    <mergeCell ref="H6:L6"/>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37"/>
  <sheetViews>
    <sheetView zoomScaleNormal="100" workbookViewId="0"/>
  </sheetViews>
  <sheetFormatPr defaultColWidth="9.140625" defaultRowHeight="15" x14ac:dyDescent="0.25"/>
  <cols>
    <col min="1" max="1" width="9.140625" style="24"/>
    <col min="2" max="2" width="16.85546875" style="84" customWidth="1"/>
    <col min="3" max="3" width="17.7109375" style="84" customWidth="1"/>
    <col min="4" max="4" width="17" style="84" customWidth="1"/>
    <col min="5" max="9" width="11.42578125" style="84" customWidth="1"/>
    <col min="10" max="16384" width="9.140625" style="24"/>
  </cols>
  <sheetData>
    <row r="1" spans="1:13" ht="15.95" customHeight="1" x14ac:dyDescent="0.25">
      <c r="A1" s="7">
        <v>16</v>
      </c>
      <c r="B1" s="81" t="s">
        <v>12</v>
      </c>
      <c r="C1" s="82"/>
      <c r="D1" s="82"/>
      <c r="E1" s="82"/>
      <c r="F1" s="82"/>
      <c r="G1" s="82"/>
      <c r="H1" s="102" t="s">
        <v>29</v>
      </c>
      <c r="I1" s="10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Grid'!B:B,MATCH('16'!A1,'Point Grid'!A:A,0))</f>
        <v>2</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104" t="s">
        <v>213</v>
      </c>
      <c r="C6" s="104"/>
      <c r="D6" s="104"/>
      <c r="E6" s="104"/>
      <c r="F6" s="33"/>
      <c r="G6" s="33"/>
      <c r="H6" s="33"/>
      <c r="I6" s="36"/>
      <c r="J6" s="31"/>
      <c r="K6" s="31"/>
      <c r="L6" s="31"/>
      <c r="M6" s="31"/>
    </row>
    <row r="7" spans="1:13" ht="15.95" customHeight="1" x14ac:dyDescent="0.25">
      <c r="A7" s="9"/>
      <c r="B7" s="85" t="s">
        <v>39</v>
      </c>
      <c r="C7" s="85" t="s">
        <v>93</v>
      </c>
      <c r="D7" s="85" t="s">
        <v>94</v>
      </c>
      <c r="E7" s="85" t="s">
        <v>95</v>
      </c>
      <c r="F7" s="33"/>
      <c r="G7" s="33"/>
      <c r="H7" s="33"/>
      <c r="I7" s="36"/>
      <c r="J7" s="31"/>
      <c r="K7" s="31"/>
      <c r="L7" s="31"/>
      <c r="M7" s="31"/>
    </row>
    <row r="8" spans="1:13" ht="15.95" customHeight="1" x14ac:dyDescent="0.25">
      <c r="A8" s="9"/>
      <c r="B8" s="57">
        <v>2010</v>
      </c>
      <c r="C8" s="57">
        <v>291</v>
      </c>
      <c r="D8" s="57">
        <v>274</v>
      </c>
      <c r="E8" s="57">
        <v>273</v>
      </c>
      <c r="F8" s="33"/>
      <c r="G8" s="33"/>
      <c r="H8" s="33"/>
      <c r="I8" s="36"/>
      <c r="J8" s="31"/>
      <c r="K8" s="31"/>
      <c r="L8" s="31"/>
      <c r="M8" s="31"/>
    </row>
    <row r="9" spans="1:13" ht="15.95" customHeight="1" x14ac:dyDescent="0.25">
      <c r="A9" s="9"/>
      <c r="B9" s="57">
        <v>2011</v>
      </c>
      <c r="C9" s="57">
        <v>301</v>
      </c>
      <c r="D9" s="57">
        <v>289</v>
      </c>
      <c r="E9" s="57"/>
      <c r="F9" s="33"/>
      <c r="G9" s="33"/>
      <c r="H9" s="33"/>
      <c r="I9" s="36"/>
      <c r="J9" s="31"/>
      <c r="K9" s="31"/>
      <c r="L9" s="31"/>
      <c r="M9" s="31"/>
    </row>
    <row r="10" spans="1:13" ht="15.95" customHeight="1" x14ac:dyDescent="0.25">
      <c r="A10" s="9"/>
      <c r="B10" s="57">
        <v>2012</v>
      </c>
      <c r="C10" s="57">
        <v>254</v>
      </c>
      <c r="D10" s="57"/>
      <c r="E10" s="57"/>
      <c r="F10" s="33"/>
      <c r="G10" s="33"/>
      <c r="H10" s="33"/>
      <c r="I10" s="36"/>
      <c r="J10" s="31"/>
      <c r="K10" s="31"/>
      <c r="L10" s="31"/>
      <c r="M10" s="31"/>
    </row>
    <row r="11" spans="1:13" ht="15.95" customHeight="1" x14ac:dyDescent="0.25">
      <c r="A11" s="9"/>
      <c r="B11" s="57"/>
      <c r="C11" s="57"/>
      <c r="D11" s="57"/>
      <c r="E11" s="57"/>
      <c r="F11" s="33"/>
      <c r="G11" s="33"/>
      <c r="H11" s="33"/>
      <c r="I11" s="36"/>
      <c r="J11" s="31"/>
      <c r="K11" s="31"/>
      <c r="L11" s="31"/>
      <c r="M11" s="31"/>
    </row>
    <row r="12" spans="1:13" ht="15.95" customHeight="1" x14ac:dyDescent="0.25">
      <c r="A12" s="9"/>
      <c r="B12" s="104" t="s">
        <v>214</v>
      </c>
      <c r="C12" s="104"/>
      <c r="D12" s="104"/>
      <c r="E12" s="104"/>
      <c r="F12" s="33"/>
      <c r="G12" s="33"/>
      <c r="H12" s="33"/>
      <c r="I12" s="36"/>
      <c r="J12" s="31"/>
      <c r="K12" s="31"/>
      <c r="L12" s="31"/>
      <c r="M12" s="31"/>
    </row>
    <row r="13" spans="1:13" ht="15.95" customHeight="1" x14ac:dyDescent="0.25">
      <c r="A13" s="9"/>
      <c r="B13" s="85" t="s">
        <v>39</v>
      </c>
      <c r="C13" s="85" t="s">
        <v>93</v>
      </c>
      <c r="D13" s="85" t="s">
        <v>94</v>
      </c>
      <c r="E13" s="85" t="s">
        <v>95</v>
      </c>
      <c r="F13" s="33"/>
      <c r="G13" s="33"/>
      <c r="H13" s="33"/>
      <c r="I13" s="36"/>
      <c r="J13" s="31"/>
      <c r="K13" s="31"/>
      <c r="L13" s="31"/>
      <c r="M13" s="31"/>
    </row>
    <row r="14" spans="1:13" ht="15.95" customHeight="1" x14ac:dyDescent="0.25">
      <c r="A14" s="9"/>
      <c r="B14" s="57">
        <v>2010</v>
      </c>
      <c r="C14" s="61">
        <v>11058</v>
      </c>
      <c r="D14" s="61">
        <v>12300</v>
      </c>
      <c r="E14" s="61">
        <v>12375</v>
      </c>
      <c r="F14" s="33"/>
      <c r="G14" s="33"/>
      <c r="H14" s="33"/>
      <c r="I14" s="36"/>
      <c r="J14" s="31"/>
      <c r="K14" s="31"/>
      <c r="L14" s="31"/>
      <c r="M14" s="31"/>
    </row>
    <row r="15" spans="1:13" ht="15.95" customHeight="1" x14ac:dyDescent="0.25">
      <c r="A15" s="9"/>
      <c r="B15" s="57">
        <v>2011</v>
      </c>
      <c r="C15" s="61">
        <v>11739</v>
      </c>
      <c r="D15" s="61">
        <v>13005</v>
      </c>
      <c r="E15" s="57"/>
      <c r="F15" s="33"/>
      <c r="G15" s="33"/>
      <c r="H15" s="33"/>
      <c r="I15" s="36"/>
      <c r="J15" s="31"/>
      <c r="K15" s="31"/>
      <c r="L15" s="31"/>
      <c r="M15" s="31"/>
    </row>
    <row r="16" spans="1:13" ht="15.95" customHeight="1" x14ac:dyDescent="0.25">
      <c r="A16" s="9"/>
      <c r="B16" s="57">
        <v>2012</v>
      </c>
      <c r="C16" s="61">
        <v>13970</v>
      </c>
      <c r="D16" s="57"/>
      <c r="E16" s="57"/>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28"/>
      <c r="B18" s="33" t="s">
        <v>215</v>
      </c>
      <c r="C18" s="33"/>
      <c r="D18" s="33"/>
      <c r="E18" s="33"/>
      <c r="F18" s="33"/>
      <c r="G18" s="33"/>
      <c r="H18" s="33"/>
      <c r="I18" s="36"/>
      <c r="J18" s="31"/>
      <c r="K18" s="31"/>
      <c r="L18" s="31"/>
      <c r="M18" s="31"/>
    </row>
    <row r="19" spans="1:13" ht="15.95" customHeight="1" x14ac:dyDescent="0.25">
      <c r="A19" s="26"/>
      <c r="B19" s="33"/>
      <c r="C19" s="33"/>
      <c r="D19" s="33"/>
      <c r="E19" s="33"/>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93" t="s">
        <v>216</v>
      </c>
      <c r="C21" s="93"/>
      <c r="D21" s="93"/>
      <c r="E21" s="93"/>
      <c r="F21" s="93"/>
      <c r="G21" s="93"/>
      <c r="H21" s="93"/>
      <c r="I21" s="38"/>
      <c r="J21" s="31"/>
      <c r="K21" s="31"/>
      <c r="L21" s="31"/>
      <c r="M21" s="31"/>
    </row>
    <row r="22" spans="1:13" ht="15.95" customHeight="1" thickBot="1" x14ac:dyDescent="0.3">
      <c r="A22" s="9">
        <f>INDEX('Point Grid'!$C$8:$I$31,MATCH($A$1,'Point Grid'!$A$8:$A$31,0),MATCH(A21,'Point Grid'!$C$7:$I$7,0))</f>
        <v>2</v>
      </c>
      <c r="B22" s="93"/>
      <c r="C22" s="93"/>
      <c r="D22" s="93"/>
      <c r="E22" s="93"/>
      <c r="F22" s="93"/>
      <c r="G22" s="93"/>
      <c r="H22" s="93"/>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83"/>
      <c r="C25" s="83"/>
      <c r="D25" s="83"/>
      <c r="E25" s="83"/>
      <c r="F25" s="83"/>
      <c r="G25" s="83"/>
      <c r="H25" s="83"/>
      <c r="I25" s="83"/>
      <c r="J25" s="31"/>
      <c r="K25" s="31"/>
      <c r="L25" s="31"/>
      <c r="M25" s="31"/>
    </row>
    <row r="26" spans="1:13" x14ac:dyDescent="0.25">
      <c r="B26" s="83"/>
      <c r="C26" s="83"/>
      <c r="D26" s="83"/>
      <c r="E26" s="83"/>
      <c r="F26" s="83"/>
      <c r="G26" s="83"/>
      <c r="H26" s="83"/>
      <c r="I26" s="83"/>
      <c r="J26" s="31"/>
      <c r="K26" s="31"/>
      <c r="L26" s="31"/>
      <c r="M26" s="31"/>
    </row>
    <row r="27" spans="1:13" x14ac:dyDescent="0.25">
      <c r="B27" s="83"/>
      <c r="C27" s="83"/>
      <c r="D27" s="83"/>
      <c r="E27" s="83"/>
      <c r="F27" s="83"/>
      <c r="G27" s="83"/>
      <c r="H27" s="83"/>
      <c r="I27" s="83"/>
      <c r="J27" s="31"/>
      <c r="K27" s="31"/>
      <c r="L27" s="31"/>
      <c r="M27" s="31"/>
    </row>
    <row r="28" spans="1:13" x14ac:dyDescent="0.25">
      <c r="B28" s="83"/>
      <c r="C28" s="83"/>
      <c r="D28" s="83"/>
      <c r="E28" s="83"/>
      <c r="F28" s="83"/>
      <c r="G28" s="83"/>
      <c r="H28" s="83"/>
      <c r="I28" s="83"/>
      <c r="J28" s="31"/>
      <c r="K28" s="31"/>
      <c r="L28" s="31"/>
      <c r="M28" s="31"/>
    </row>
    <row r="29" spans="1:13" x14ac:dyDescent="0.25">
      <c r="B29" s="83"/>
      <c r="C29" s="83"/>
      <c r="D29" s="83"/>
      <c r="E29" s="83"/>
      <c r="F29" s="83"/>
      <c r="G29" s="83"/>
      <c r="H29" s="83"/>
      <c r="I29" s="83"/>
      <c r="J29" s="31"/>
      <c r="K29" s="31"/>
      <c r="L29" s="31"/>
      <c r="M29" s="31"/>
    </row>
    <row r="30" spans="1:13" x14ac:dyDescent="0.25">
      <c r="B30" s="83"/>
      <c r="C30" s="83"/>
      <c r="D30" s="83"/>
      <c r="E30" s="83"/>
      <c r="F30" s="83"/>
      <c r="G30" s="83"/>
      <c r="H30" s="83"/>
      <c r="I30" s="83"/>
      <c r="J30" s="31"/>
      <c r="K30" s="31"/>
      <c r="L30" s="31"/>
      <c r="M30" s="31"/>
    </row>
    <row r="31" spans="1:13" x14ac:dyDescent="0.25">
      <c r="B31" s="83"/>
      <c r="C31" s="83"/>
      <c r="D31" s="83"/>
      <c r="E31" s="83"/>
      <c r="F31" s="83"/>
      <c r="G31" s="83"/>
      <c r="H31" s="83"/>
      <c r="I31" s="83"/>
      <c r="J31" s="31"/>
      <c r="K31" s="31"/>
      <c r="L31" s="31"/>
      <c r="M31" s="31"/>
    </row>
    <row r="32" spans="1:13" x14ac:dyDescent="0.25">
      <c r="B32" s="83"/>
      <c r="C32" s="83"/>
      <c r="D32" s="83"/>
      <c r="E32" s="83"/>
      <c r="F32" s="83"/>
      <c r="G32" s="83"/>
      <c r="H32" s="83"/>
      <c r="I32" s="83"/>
      <c r="J32" s="31"/>
      <c r="K32" s="31"/>
      <c r="L32" s="31"/>
      <c r="M32" s="31"/>
    </row>
    <row r="33" spans="2:13" x14ac:dyDescent="0.25">
      <c r="B33" s="83"/>
      <c r="C33" s="83"/>
      <c r="D33" s="83"/>
      <c r="E33" s="83"/>
      <c r="F33" s="83"/>
      <c r="G33" s="83"/>
      <c r="H33" s="83"/>
      <c r="I33" s="83"/>
      <c r="J33" s="31"/>
      <c r="K33" s="31"/>
      <c r="L33" s="31"/>
      <c r="M33" s="31"/>
    </row>
    <row r="34" spans="2:13" x14ac:dyDescent="0.25">
      <c r="B34" s="83"/>
      <c r="C34" s="83"/>
      <c r="D34" s="83"/>
      <c r="E34" s="83"/>
      <c r="F34" s="83"/>
      <c r="G34" s="83"/>
      <c r="H34" s="83"/>
      <c r="I34" s="83"/>
      <c r="J34" s="31"/>
      <c r="K34" s="31"/>
      <c r="L34" s="31"/>
      <c r="M34" s="31"/>
    </row>
    <row r="35" spans="2:13" x14ac:dyDescent="0.25">
      <c r="B35" s="83"/>
      <c r="C35" s="83"/>
      <c r="D35" s="83"/>
      <c r="E35" s="83"/>
      <c r="F35" s="83"/>
      <c r="G35" s="83"/>
      <c r="H35" s="83"/>
      <c r="I35" s="83"/>
      <c r="J35" s="31"/>
      <c r="K35" s="31"/>
      <c r="L35" s="31"/>
      <c r="M35" s="31"/>
    </row>
    <row r="36" spans="2:13" x14ac:dyDescent="0.25">
      <c r="B36" s="83"/>
      <c r="C36" s="83"/>
      <c r="D36" s="83"/>
      <c r="E36" s="83"/>
      <c r="F36" s="83"/>
      <c r="G36" s="83"/>
      <c r="H36" s="83"/>
      <c r="I36" s="83"/>
      <c r="J36" s="31"/>
      <c r="K36" s="31"/>
      <c r="L36" s="31"/>
      <c r="M36" s="31"/>
    </row>
    <row r="37" spans="2:13" x14ac:dyDescent="0.25">
      <c r="B37" s="83"/>
      <c r="C37" s="83"/>
      <c r="D37" s="83"/>
      <c r="E37" s="83"/>
      <c r="F37" s="83"/>
      <c r="G37" s="83"/>
      <c r="H37" s="83"/>
      <c r="I37" s="83"/>
      <c r="J37" s="31"/>
      <c r="K37" s="31"/>
      <c r="L37" s="31"/>
      <c r="M37" s="31"/>
    </row>
  </sheetData>
  <mergeCells count="4">
    <mergeCell ref="H1:I1"/>
    <mergeCell ref="B21:H22"/>
    <mergeCell ref="B6:E6"/>
    <mergeCell ref="B12:E12"/>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31"/>
  <sheetViews>
    <sheetView zoomScaleNormal="100" workbookViewId="0"/>
  </sheetViews>
  <sheetFormatPr defaultColWidth="9.140625" defaultRowHeight="15" x14ac:dyDescent="0.25"/>
  <cols>
    <col min="1" max="1" width="9.140625" style="24"/>
    <col min="2" max="2" width="14.28515625" style="24" customWidth="1"/>
    <col min="3" max="3" width="19.28515625" style="24" customWidth="1"/>
    <col min="4" max="4" width="21.28515625" style="24" customWidth="1"/>
    <col min="5" max="5" width="19.28515625" style="24" customWidth="1"/>
    <col min="6" max="6" width="27.140625" style="24" customWidth="1"/>
    <col min="7" max="9" width="11.42578125" style="24" customWidth="1"/>
    <col min="10" max="16384" width="9.140625" style="24"/>
  </cols>
  <sheetData>
    <row r="1" spans="1:13" ht="15.95" customHeight="1" x14ac:dyDescent="0.25">
      <c r="A1" s="7">
        <v>17</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Grid'!B:B,MATCH('17'!A1,'Point Grid'!A:A,0))</f>
        <v>2</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85" t="s">
        <v>39</v>
      </c>
      <c r="C6" s="85" t="s">
        <v>217</v>
      </c>
      <c r="D6" s="85" t="s">
        <v>218</v>
      </c>
      <c r="E6" s="85" t="s">
        <v>219</v>
      </c>
      <c r="F6" s="85" t="s">
        <v>220</v>
      </c>
      <c r="G6" s="33"/>
      <c r="H6" s="33"/>
      <c r="I6" s="36"/>
      <c r="J6" s="31"/>
      <c r="K6" s="31"/>
      <c r="L6" s="31"/>
      <c r="M6" s="31"/>
    </row>
    <row r="7" spans="1:13" ht="15.95" customHeight="1" x14ac:dyDescent="0.25">
      <c r="A7" s="9"/>
      <c r="B7" s="57">
        <v>2010</v>
      </c>
      <c r="C7" s="61">
        <v>19800</v>
      </c>
      <c r="D7" s="68">
        <v>0.5</v>
      </c>
      <c r="E7" s="61">
        <v>6900</v>
      </c>
      <c r="F7" s="86">
        <v>1.4</v>
      </c>
      <c r="G7" s="33"/>
      <c r="H7" s="33"/>
      <c r="I7" s="36"/>
      <c r="J7" s="31"/>
      <c r="K7" s="31"/>
      <c r="L7" s="31"/>
      <c r="M7" s="31"/>
    </row>
    <row r="8" spans="1:13" ht="15.95" customHeight="1" x14ac:dyDescent="0.25">
      <c r="A8" s="9"/>
      <c r="B8" s="57">
        <v>2011</v>
      </c>
      <c r="C8" s="61">
        <v>18900</v>
      </c>
      <c r="D8" s="68">
        <v>0.5</v>
      </c>
      <c r="E8" s="61">
        <v>5800</v>
      </c>
      <c r="F8" s="86">
        <v>1.7</v>
      </c>
      <c r="G8" s="33"/>
      <c r="H8" s="33"/>
      <c r="I8" s="36"/>
      <c r="J8" s="31"/>
      <c r="K8" s="31"/>
      <c r="L8" s="31"/>
      <c r="M8" s="31"/>
    </row>
    <row r="9" spans="1:13" ht="15.95" customHeight="1" x14ac:dyDescent="0.25">
      <c r="A9" s="9"/>
      <c r="B9" s="57">
        <v>2012</v>
      </c>
      <c r="C9" s="61">
        <v>21200</v>
      </c>
      <c r="D9" s="68">
        <v>0.5</v>
      </c>
      <c r="E9" s="61">
        <v>3200</v>
      </c>
      <c r="F9" s="86">
        <v>3.1</v>
      </c>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26" t="s">
        <v>2</v>
      </c>
      <c r="B11" s="93" t="s">
        <v>221</v>
      </c>
      <c r="C11" s="93"/>
      <c r="D11" s="93"/>
      <c r="E11" s="93"/>
      <c r="F11" s="93"/>
      <c r="G11" s="93"/>
      <c r="H11" s="93"/>
      <c r="I11" s="38"/>
      <c r="J11" s="31"/>
      <c r="K11" s="31"/>
      <c r="L11" s="31"/>
      <c r="M11" s="31"/>
    </row>
    <row r="12" spans="1:13" ht="15.95" customHeight="1" thickBot="1" x14ac:dyDescent="0.3">
      <c r="A12" s="9">
        <f>INDEX('Point Grid'!$C$8:$I$31,MATCH($A$1,'Point Grid'!$A$8:$A$31,0),MATCH(A11,'Point Grid'!$C$7:$I$7,0))</f>
        <v>1.75</v>
      </c>
      <c r="B12" s="93"/>
      <c r="C12" s="93"/>
      <c r="D12" s="93"/>
      <c r="E12" s="93"/>
      <c r="F12" s="93"/>
      <c r="G12" s="93"/>
      <c r="H12" s="93"/>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3</v>
      </c>
      <c r="B15" s="93" t="s">
        <v>222</v>
      </c>
      <c r="C15" s="93"/>
      <c r="D15" s="93"/>
      <c r="E15" s="93"/>
      <c r="F15" s="93"/>
      <c r="G15" s="93"/>
      <c r="H15" s="93"/>
      <c r="I15" s="38"/>
      <c r="J15" s="31"/>
      <c r="K15" s="31"/>
      <c r="L15" s="31"/>
      <c r="M15" s="31"/>
    </row>
    <row r="16" spans="1:13" ht="15.95" customHeight="1" thickBot="1" x14ac:dyDescent="0.3">
      <c r="A16" s="9">
        <f>INDEX('Point Grid'!$C$8:$I$31,MATCH($A$1,'Point Grid'!$A$8:$A$31,0),MATCH(A15,'Point Grid'!$C$7:$I$7,0))</f>
        <v>0.25</v>
      </c>
      <c r="B16" s="93"/>
      <c r="C16" s="93"/>
      <c r="D16" s="93"/>
      <c r="E16" s="93"/>
      <c r="F16" s="93"/>
      <c r="G16" s="93"/>
      <c r="H16" s="93"/>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thickBot="1" x14ac:dyDescent="0.3">
      <c r="A18" s="30"/>
      <c r="B18" s="39"/>
      <c r="C18" s="39"/>
      <c r="D18" s="39"/>
      <c r="E18" s="39"/>
      <c r="F18" s="39"/>
      <c r="G18" s="39"/>
      <c r="H18" s="39"/>
      <c r="I18" s="40"/>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sheetData>
  <mergeCells count="3">
    <mergeCell ref="H1:I1"/>
    <mergeCell ref="B11:H12"/>
    <mergeCell ref="B15:H16"/>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18</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Grid'!B:B,MATCH('18'!A1,'Point Grid'!A:A,0))</f>
        <v>2</v>
      </c>
      <c r="B4" s="93" t="s">
        <v>226</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9"/>
      <c r="B6" s="93"/>
      <c r="C6" s="93"/>
      <c r="D6" s="93"/>
      <c r="E6" s="93"/>
      <c r="F6" s="93"/>
      <c r="G6" s="93"/>
      <c r="H6" s="93"/>
      <c r="I6" s="36"/>
      <c r="J6" s="31"/>
      <c r="K6" s="31"/>
      <c r="L6" s="31"/>
      <c r="M6" s="31"/>
    </row>
    <row r="7" spans="1:13" ht="15.95" customHeight="1" x14ac:dyDescent="0.25">
      <c r="A7" s="9"/>
      <c r="B7" s="33"/>
      <c r="C7" s="33"/>
      <c r="D7" s="33"/>
      <c r="E7" s="33"/>
      <c r="F7" s="33"/>
      <c r="G7" s="33"/>
      <c r="H7" s="33"/>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2</v>
      </c>
      <c r="B10" s="93" t="s">
        <v>223</v>
      </c>
      <c r="C10" s="93"/>
      <c r="D10" s="93"/>
      <c r="E10" s="93"/>
      <c r="F10" s="93"/>
      <c r="G10" s="93"/>
      <c r="H10" s="93"/>
      <c r="I10" s="38"/>
      <c r="J10" s="31"/>
      <c r="K10" s="31"/>
      <c r="L10" s="31"/>
      <c r="M10" s="31"/>
    </row>
    <row r="11" spans="1:13" ht="15.95" customHeight="1" thickBot="1" x14ac:dyDescent="0.3">
      <c r="A11" s="9">
        <f>INDEX('Point Grid'!$C$8:$I$31,MATCH($A$1,'Point Grid'!$A$8:$A$31,0),MATCH(A10,'Point Grid'!$C$7:$I$7,0))</f>
        <v>0.5</v>
      </c>
      <c r="B11" s="93"/>
      <c r="C11" s="93"/>
      <c r="D11" s="93"/>
      <c r="E11" s="93"/>
      <c r="F11" s="93"/>
      <c r="G11" s="93"/>
      <c r="H11" s="93"/>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3</v>
      </c>
      <c r="B14" s="93" t="s">
        <v>271</v>
      </c>
      <c r="C14" s="93"/>
      <c r="D14" s="93"/>
      <c r="E14" s="93"/>
      <c r="F14" s="93"/>
      <c r="G14" s="93"/>
      <c r="H14" s="93"/>
      <c r="I14" s="38"/>
      <c r="J14" s="31"/>
      <c r="K14" s="31"/>
      <c r="L14" s="31"/>
      <c r="M14" s="31"/>
    </row>
    <row r="15" spans="1:13" ht="15.95" customHeight="1" thickBot="1" x14ac:dyDescent="0.3">
      <c r="A15" s="9">
        <f>INDEX('Point Grid'!$C$8:$I$31,MATCH($A$1,'Point Grid'!$A$8:$A$31,0),MATCH(A14,'Point Grid'!$C$7:$I$7,0))</f>
        <v>0.5</v>
      </c>
      <c r="B15" s="93"/>
      <c r="C15" s="93"/>
      <c r="D15" s="93"/>
      <c r="E15" s="93"/>
      <c r="F15" s="93"/>
      <c r="G15" s="93"/>
      <c r="H15" s="93"/>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4</v>
      </c>
      <c r="B18" s="93" t="s">
        <v>224</v>
      </c>
      <c r="C18" s="93"/>
      <c r="D18" s="93"/>
      <c r="E18" s="93"/>
      <c r="F18" s="93"/>
      <c r="G18" s="93"/>
      <c r="H18" s="93"/>
      <c r="I18" s="38"/>
      <c r="J18" s="31"/>
      <c r="K18" s="31"/>
      <c r="L18" s="31"/>
      <c r="M18" s="31"/>
    </row>
    <row r="19" spans="1:13" ht="15.95" customHeight="1" thickBot="1" x14ac:dyDescent="0.3">
      <c r="A19" s="9">
        <f>INDEX('Point Grid'!$C$8:$I$31,MATCH($A$1,'Point Grid'!$A$8:$A$31,0),MATCH(A18,'Point Grid'!$C$7:$I$7,0))</f>
        <v>0.5</v>
      </c>
      <c r="B19" s="93"/>
      <c r="C19" s="93"/>
      <c r="D19" s="93"/>
      <c r="E19" s="93"/>
      <c r="F19" s="93"/>
      <c r="G19" s="93"/>
      <c r="H19" s="93"/>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5</v>
      </c>
      <c r="B22" s="93" t="s">
        <v>225</v>
      </c>
      <c r="C22" s="93"/>
      <c r="D22" s="93"/>
      <c r="E22" s="93"/>
      <c r="F22" s="93"/>
      <c r="G22" s="93"/>
      <c r="H22" s="93"/>
      <c r="I22" s="38"/>
      <c r="J22" s="31"/>
      <c r="K22" s="31"/>
      <c r="L22" s="31"/>
      <c r="M22" s="31"/>
    </row>
    <row r="23" spans="1:13" ht="15.95" customHeight="1" thickBot="1" x14ac:dyDescent="0.3">
      <c r="A23" s="9">
        <f>INDEX('Point Grid'!$C$8:$I$31,MATCH($A$1,'Point Grid'!$A$8:$A$31,0),MATCH(A22,'Point Grid'!$C$7:$I$7,0))</f>
        <v>0.5</v>
      </c>
      <c r="B23" s="93"/>
      <c r="C23" s="93"/>
      <c r="D23" s="93"/>
      <c r="E23" s="93"/>
      <c r="F23" s="93"/>
      <c r="G23" s="93"/>
      <c r="H23" s="93"/>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B14:H15"/>
    <mergeCell ref="B18:H19"/>
    <mergeCell ref="B22:H23"/>
    <mergeCell ref="H1:I1"/>
    <mergeCell ref="B10:H11"/>
    <mergeCell ref="B4:H6"/>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19</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Grid'!B:B,MATCH('19'!A1,'Point Grid'!A:A,0))</f>
        <v>2</v>
      </c>
      <c r="B4" s="93" t="s">
        <v>227</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9"/>
      <c r="B6" s="93"/>
      <c r="C6" s="93"/>
      <c r="D6" s="93"/>
      <c r="E6" s="93"/>
      <c r="F6" s="93"/>
      <c r="G6" s="93"/>
      <c r="H6" s="93"/>
      <c r="I6" s="36"/>
      <c r="J6" s="31"/>
      <c r="K6" s="31"/>
      <c r="L6" s="31"/>
      <c r="M6" s="31"/>
    </row>
    <row r="7" spans="1:13" ht="15.95" customHeight="1" x14ac:dyDescent="0.25">
      <c r="A7" s="9"/>
      <c r="B7" s="93"/>
      <c r="C7" s="93"/>
      <c r="D7" s="93"/>
      <c r="E7" s="93"/>
      <c r="F7" s="93"/>
      <c r="G7" s="93"/>
      <c r="H7" s="93"/>
      <c r="I7" s="36"/>
      <c r="J7" s="31"/>
      <c r="K7" s="31"/>
      <c r="L7" s="31"/>
      <c r="M7" s="31"/>
    </row>
    <row r="8" spans="1:13" ht="15.95" customHeight="1" x14ac:dyDescent="0.25">
      <c r="A8" s="9"/>
      <c r="B8" s="33" t="s">
        <v>272</v>
      </c>
      <c r="C8" s="33"/>
      <c r="D8" s="33"/>
      <c r="E8" s="33"/>
      <c r="F8" s="33"/>
      <c r="G8" s="33"/>
      <c r="H8" s="33"/>
      <c r="I8" s="36"/>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2</v>
      </c>
      <c r="B10" s="93" t="s">
        <v>228</v>
      </c>
      <c r="C10" s="93"/>
      <c r="D10" s="93"/>
      <c r="E10" s="93"/>
      <c r="F10" s="93"/>
      <c r="G10" s="93"/>
      <c r="H10" s="93"/>
      <c r="I10" s="38"/>
      <c r="J10" s="31"/>
      <c r="K10" s="31"/>
      <c r="L10" s="31"/>
      <c r="M10" s="31"/>
    </row>
    <row r="11" spans="1:13" ht="15.95" customHeight="1" thickBot="1" x14ac:dyDescent="0.3">
      <c r="A11" s="9">
        <f>INDEX('Point Grid'!$C$8:$I$31,MATCH($A$1,'Point Grid'!$A$8:$A$31,0),MATCH(A10,'Point Grid'!$C$7:$I$7,0))</f>
        <v>0.5</v>
      </c>
      <c r="B11" s="93"/>
      <c r="C11" s="93"/>
      <c r="D11" s="93"/>
      <c r="E11" s="93"/>
      <c r="F11" s="93"/>
      <c r="G11" s="93"/>
      <c r="H11" s="93"/>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3</v>
      </c>
      <c r="B14" s="93" t="s">
        <v>229</v>
      </c>
      <c r="C14" s="93"/>
      <c r="D14" s="93"/>
      <c r="E14" s="93"/>
      <c r="F14" s="93"/>
      <c r="G14" s="93"/>
      <c r="H14" s="93"/>
      <c r="I14" s="38"/>
      <c r="J14" s="31"/>
      <c r="K14" s="31"/>
      <c r="L14" s="31"/>
      <c r="M14" s="31"/>
    </row>
    <row r="15" spans="1:13" ht="15.95" customHeight="1" thickBot="1" x14ac:dyDescent="0.3">
      <c r="A15" s="9">
        <f>INDEX('Point Grid'!$C$8:$I$31,MATCH($A$1,'Point Grid'!$A$8:$A$31,0),MATCH(A14,'Point Grid'!$C$7:$I$7,0))</f>
        <v>0.5</v>
      </c>
      <c r="B15" s="93"/>
      <c r="C15" s="93"/>
      <c r="D15" s="93"/>
      <c r="E15" s="93"/>
      <c r="F15" s="93"/>
      <c r="G15" s="93"/>
      <c r="H15" s="93"/>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4</v>
      </c>
      <c r="B18" s="93" t="s">
        <v>230</v>
      </c>
      <c r="C18" s="93"/>
      <c r="D18" s="93"/>
      <c r="E18" s="93"/>
      <c r="F18" s="93"/>
      <c r="G18" s="93"/>
      <c r="H18" s="93"/>
      <c r="I18" s="38"/>
      <c r="J18" s="31"/>
      <c r="K18" s="31"/>
      <c r="L18" s="31"/>
      <c r="M18" s="31"/>
    </row>
    <row r="19" spans="1:13" ht="15.95" customHeight="1" thickBot="1" x14ac:dyDescent="0.3">
      <c r="A19" s="9">
        <f>INDEX('Point Grid'!$C$8:$I$31,MATCH($A$1,'Point Grid'!$A$8:$A$31,0),MATCH(A18,'Point Grid'!$C$7:$I$7,0))</f>
        <v>0.5</v>
      </c>
      <c r="B19" s="93"/>
      <c r="C19" s="93"/>
      <c r="D19" s="93"/>
      <c r="E19" s="93"/>
      <c r="F19" s="93"/>
      <c r="G19" s="93"/>
      <c r="H19" s="93"/>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5</v>
      </c>
      <c r="B22" s="93" t="s">
        <v>231</v>
      </c>
      <c r="C22" s="93"/>
      <c r="D22" s="93"/>
      <c r="E22" s="93"/>
      <c r="F22" s="93"/>
      <c r="G22" s="93"/>
      <c r="H22" s="93"/>
      <c r="I22" s="38"/>
      <c r="J22" s="31"/>
      <c r="K22" s="31"/>
      <c r="L22" s="31"/>
      <c r="M22" s="31"/>
    </row>
    <row r="23" spans="1:13" ht="15.95" customHeight="1" thickBot="1" x14ac:dyDescent="0.3">
      <c r="A23" s="9">
        <f>INDEX('Point Grid'!$C$8:$I$31,MATCH($A$1,'Point Grid'!$A$8:$A$31,0),MATCH(A22,'Point Grid'!$C$7:$I$7,0))</f>
        <v>0.5</v>
      </c>
      <c r="B23" s="93"/>
      <c r="C23" s="93"/>
      <c r="D23" s="93"/>
      <c r="E23" s="93"/>
      <c r="F23" s="93"/>
      <c r="G23" s="93"/>
      <c r="H23" s="93"/>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B22:H23"/>
    <mergeCell ref="H1:I1"/>
    <mergeCell ref="B10:H11"/>
    <mergeCell ref="B14:H15"/>
    <mergeCell ref="B18:H19"/>
    <mergeCell ref="B4:H7"/>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27"/>
  <sheetViews>
    <sheetView zoomScaleNormal="100" workbookViewId="0"/>
  </sheetViews>
  <sheetFormatPr defaultColWidth="9.140625" defaultRowHeight="15" x14ac:dyDescent="0.25"/>
  <cols>
    <col min="1" max="1" width="9.140625" style="24"/>
    <col min="2" max="2" width="13.28515625" style="24" customWidth="1"/>
    <col min="3" max="3" width="13.140625" style="24" customWidth="1"/>
    <col min="4" max="4" width="12.140625" style="24" customWidth="1"/>
    <col min="5" max="9" width="11.42578125" style="24" customWidth="1"/>
    <col min="10" max="16384" width="9.140625" style="24"/>
  </cols>
  <sheetData>
    <row r="1" spans="1:13" ht="15.95" customHeight="1" x14ac:dyDescent="0.25">
      <c r="A1" s="7">
        <v>20</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Grid'!B:B,MATCH('20'!A1,'Point Grid'!A:A,0))</f>
        <v>2</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s="52" customFormat="1" ht="60" x14ac:dyDescent="0.25">
      <c r="A6" s="48"/>
      <c r="B6" s="87" t="s">
        <v>39</v>
      </c>
      <c r="C6" s="87" t="s">
        <v>217</v>
      </c>
      <c r="D6" s="87" t="s">
        <v>233</v>
      </c>
      <c r="E6" s="87" t="s">
        <v>219</v>
      </c>
      <c r="F6" s="87" t="s">
        <v>234</v>
      </c>
      <c r="G6" s="87" t="s">
        <v>235</v>
      </c>
      <c r="H6" s="87" t="s">
        <v>220</v>
      </c>
      <c r="I6" s="50"/>
      <c r="J6" s="51"/>
      <c r="K6" s="51"/>
      <c r="L6" s="51"/>
      <c r="M6" s="51"/>
    </row>
    <row r="7" spans="1:13" ht="15.95" customHeight="1" x14ac:dyDescent="0.25">
      <c r="A7" s="9"/>
      <c r="B7" s="57">
        <v>2010</v>
      </c>
      <c r="C7" s="61">
        <v>50000</v>
      </c>
      <c r="D7" s="88">
        <v>0.9</v>
      </c>
      <c r="E7" s="61">
        <v>25000</v>
      </c>
      <c r="F7" s="86">
        <v>1.0609999999999999</v>
      </c>
      <c r="G7" s="86">
        <v>0.75</v>
      </c>
      <c r="H7" s="86">
        <v>1.25</v>
      </c>
      <c r="I7" s="36"/>
      <c r="J7" s="31"/>
      <c r="K7" s="31"/>
      <c r="L7" s="31"/>
      <c r="M7" s="31"/>
    </row>
    <row r="8" spans="1:13" ht="15.95" customHeight="1" x14ac:dyDescent="0.25">
      <c r="A8" s="9"/>
      <c r="B8" s="57">
        <v>2011</v>
      </c>
      <c r="C8" s="61">
        <v>52000</v>
      </c>
      <c r="D8" s="88">
        <v>0.95</v>
      </c>
      <c r="E8" s="61">
        <v>20000</v>
      </c>
      <c r="F8" s="86">
        <v>1.03</v>
      </c>
      <c r="G8" s="86">
        <v>0.9</v>
      </c>
      <c r="H8" s="86">
        <v>1.75</v>
      </c>
      <c r="I8" s="36"/>
      <c r="J8" s="31"/>
      <c r="K8" s="31"/>
      <c r="L8" s="31"/>
      <c r="M8" s="31"/>
    </row>
    <row r="9" spans="1:13" ht="15.95" customHeight="1" x14ac:dyDescent="0.25">
      <c r="A9" s="9"/>
      <c r="B9" s="57">
        <v>2012</v>
      </c>
      <c r="C9" s="61">
        <v>54000</v>
      </c>
      <c r="D9" s="88">
        <v>1</v>
      </c>
      <c r="E9" s="61">
        <v>10000</v>
      </c>
      <c r="F9" s="86">
        <v>1</v>
      </c>
      <c r="G9" s="86">
        <v>1</v>
      </c>
      <c r="H9" s="86">
        <v>2.5</v>
      </c>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26" t="s">
        <v>2</v>
      </c>
      <c r="B11" s="93" t="s">
        <v>232</v>
      </c>
      <c r="C11" s="93"/>
      <c r="D11" s="93"/>
      <c r="E11" s="93"/>
      <c r="F11" s="93"/>
      <c r="G11" s="93"/>
      <c r="H11" s="93"/>
      <c r="I11" s="38"/>
      <c r="J11" s="31"/>
      <c r="K11" s="31"/>
      <c r="L11" s="31"/>
      <c r="M11" s="31"/>
    </row>
    <row r="12" spans="1:13" ht="15.95" customHeight="1" thickBot="1" x14ac:dyDescent="0.3">
      <c r="A12" s="9">
        <f>INDEX('Point Grid'!$C$8:$I$31,MATCH($A$1,'Point Grid'!$A$8:$A$31,0),MATCH(A11,'Point Grid'!$C$7:$I$7,0))</f>
        <v>2</v>
      </c>
      <c r="B12" s="93"/>
      <c r="C12" s="93"/>
      <c r="D12" s="93"/>
      <c r="E12" s="93"/>
      <c r="F12" s="93"/>
      <c r="G12" s="93"/>
      <c r="H12" s="93"/>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thickBot="1" x14ac:dyDescent="0.3">
      <c r="A14" s="30"/>
      <c r="B14" s="39"/>
      <c r="C14" s="39"/>
      <c r="D14" s="39"/>
      <c r="E14" s="39"/>
      <c r="F14" s="39"/>
      <c r="G14" s="39"/>
      <c r="H14" s="39"/>
      <c r="I14" s="40"/>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sheetData>
  <mergeCells count="2">
    <mergeCell ref="B11:H12"/>
    <mergeCell ref="H1:I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42"/>
  <sheetViews>
    <sheetView zoomScaleNormal="100" workbookViewId="0"/>
  </sheetViews>
  <sheetFormatPr defaultColWidth="9.140625" defaultRowHeight="15" x14ac:dyDescent="0.25"/>
  <cols>
    <col min="1" max="1" width="9.140625" style="24"/>
    <col min="2" max="2" width="16.85546875" style="24" customWidth="1"/>
    <col min="3" max="3" width="22.140625" style="24" customWidth="1"/>
    <col min="4" max="4" width="17" style="24" customWidth="1"/>
    <col min="5" max="7" width="11.42578125" style="24" customWidth="1"/>
    <col min="8" max="8" width="21" style="24" customWidth="1"/>
    <col min="9" max="9" width="11.42578125" style="24" customWidth="1"/>
    <col min="10" max="16384" width="9.140625" style="24"/>
  </cols>
  <sheetData>
    <row r="1" spans="1:13" ht="15.95" customHeight="1" x14ac:dyDescent="0.25">
      <c r="A1" s="7">
        <v>21</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Grid'!B:B,MATCH('21'!A1,'Point Grid'!A:A,0))</f>
        <v>2.75</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85"/>
      <c r="C6" s="104" t="s">
        <v>237</v>
      </c>
      <c r="D6" s="104"/>
      <c r="E6" s="104"/>
      <c r="F6" s="104"/>
      <c r="G6" s="33"/>
      <c r="H6" s="33"/>
      <c r="I6" s="36"/>
      <c r="J6" s="31"/>
      <c r="K6" s="31"/>
      <c r="L6" s="31"/>
      <c r="M6" s="31"/>
    </row>
    <row r="7" spans="1:13" ht="15.95" customHeight="1" x14ac:dyDescent="0.25">
      <c r="A7" s="9"/>
      <c r="B7" s="85" t="s">
        <v>39</v>
      </c>
      <c r="C7" s="85" t="s">
        <v>93</v>
      </c>
      <c r="D7" s="85" t="s">
        <v>94</v>
      </c>
      <c r="E7" s="85" t="s">
        <v>95</v>
      </c>
      <c r="F7" s="85" t="s">
        <v>96</v>
      </c>
      <c r="G7" s="33"/>
      <c r="H7" s="33"/>
      <c r="I7" s="36"/>
      <c r="J7" s="31"/>
      <c r="K7" s="31"/>
      <c r="L7" s="31"/>
      <c r="M7" s="31"/>
    </row>
    <row r="8" spans="1:13" ht="15.95" customHeight="1" x14ac:dyDescent="0.25">
      <c r="A8" s="9"/>
      <c r="B8" s="57">
        <v>2009</v>
      </c>
      <c r="C8" s="57">
        <v>250</v>
      </c>
      <c r="D8" s="57">
        <v>400</v>
      </c>
      <c r="E8" s="57">
        <v>450</v>
      </c>
      <c r="F8" s="57">
        <v>500</v>
      </c>
      <c r="G8" s="33"/>
      <c r="H8" s="33"/>
      <c r="I8" s="36"/>
      <c r="J8" s="31"/>
      <c r="K8" s="31"/>
      <c r="L8" s="31"/>
      <c r="M8" s="31"/>
    </row>
    <row r="9" spans="1:13" ht="15.95" customHeight="1" x14ac:dyDescent="0.25">
      <c r="A9" s="9"/>
      <c r="B9" s="57">
        <v>2010</v>
      </c>
      <c r="C9" s="57">
        <v>225</v>
      </c>
      <c r="D9" s="57">
        <v>360</v>
      </c>
      <c r="E9" s="57">
        <v>405</v>
      </c>
      <c r="F9" s="57"/>
      <c r="G9" s="33"/>
      <c r="H9" s="33"/>
      <c r="I9" s="36"/>
      <c r="J9" s="31"/>
      <c r="K9" s="31"/>
      <c r="L9" s="31"/>
      <c r="M9" s="31"/>
    </row>
    <row r="10" spans="1:13" ht="15.95" customHeight="1" x14ac:dyDescent="0.25">
      <c r="A10" s="9"/>
      <c r="B10" s="57">
        <v>2011</v>
      </c>
      <c r="C10" s="57">
        <v>250</v>
      </c>
      <c r="D10" s="57">
        <v>500</v>
      </c>
      <c r="E10" s="57"/>
      <c r="F10" s="57"/>
      <c r="G10" s="33"/>
      <c r="H10" s="33"/>
      <c r="I10" s="36"/>
      <c r="J10" s="31"/>
      <c r="K10" s="31"/>
      <c r="L10" s="31"/>
      <c r="M10" s="31"/>
    </row>
    <row r="11" spans="1:13" ht="15.95" customHeight="1" x14ac:dyDescent="0.25">
      <c r="A11" s="9"/>
      <c r="B11" s="57">
        <v>2012</v>
      </c>
      <c r="C11" s="57">
        <v>175</v>
      </c>
      <c r="D11" s="57"/>
      <c r="E11" s="57"/>
      <c r="F11" s="57"/>
      <c r="G11" s="33"/>
      <c r="H11" s="33"/>
      <c r="I11" s="36"/>
      <c r="J11" s="31"/>
      <c r="K11" s="31"/>
      <c r="L11" s="31"/>
      <c r="M11" s="31"/>
    </row>
    <row r="12" spans="1:13" ht="15.95" customHeight="1" x14ac:dyDescent="0.25">
      <c r="A12" s="9"/>
      <c r="B12" s="57"/>
      <c r="C12" s="57"/>
      <c r="D12" s="57"/>
      <c r="E12" s="57"/>
      <c r="F12" s="57"/>
      <c r="G12" s="33"/>
      <c r="H12" s="33"/>
      <c r="I12" s="36"/>
      <c r="J12" s="31"/>
      <c r="K12" s="31"/>
      <c r="L12" s="31"/>
      <c r="M12" s="31"/>
    </row>
    <row r="13" spans="1:13" ht="15.95" customHeight="1" x14ac:dyDescent="0.25">
      <c r="A13" s="9"/>
      <c r="B13" s="85"/>
      <c r="C13" s="104" t="s">
        <v>238</v>
      </c>
      <c r="D13" s="104"/>
      <c r="E13" s="104"/>
      <c r="F13" s="104"/>
      <c r="G13" s="33"/>
      <c r="H13" s="33"/>
      <c r="I13" s="36"/>
      <c r="J13" s="31"/>
      <c r="K13" s="31"/>
      <c r="L13" s="31"/>
      <c r="M13" s="31"/>
    </row>
    <row r="14" spans="1:13" ht="15.95" customHeight="1" x14ac:dyDescent="0.25">
      <c r="A14" s="9"/>
      <c r="B14" s="85" t="s">
        <v>39</v>
      </c>
      <c r="C14" s="85" t="s">
        <v>93</v>
      </c>
      <c r="D14" s="85" t="s">
        <v>94</v>
      </c>
      <c r="E14" s="85" t="s">
        <v>95</v>
      </c>
      <c r="F14" s="85" t="s">
        <v>96</v>
      </c>
      <c r="G14" s="33"/>
      <c r="H14" s="33"/>
      <c r="I14" s="36"/>
      <c r="J14" s="31"/>
      <c r="K14" s="31"/>
      <c r="L14" s="31"/>
      <c r="M14" s="31"/>
    </row>
    <row r="15" spans="1:13" ht="15.95" customHeight="1" x14ac:dyDescent="0.25">
      <c r="A15" s="9"/>
      <c r="B15" s="57">
        <v>2009</v>
      </c>
      <c r="C15" s="61">
        <v>2000</v>
      </c>
      <c r="D15" s="61">
        <v>2800</v>
      </c>
      <c r="E15" s="61">
        <v>4340</v>
      </c>
      <c r="F15" s="61">
        <v>5425</v>
      </c>
      <c r="G15" s="33"/>
      <c r="H15" s="33"/>
      <c r="I15" s="36"/>
      <c r="J15" s="31"/>
      <c r="K15" s="31"/>
      <c r="L15" s="31"/>
      <c r="M15" s="31"/>
    </row>
    <row r="16" spans="1:13" ht="15.95" customHeight="1" x14ac:dyDescent="0.25">
      <c r="A16" s="9"/>
      <c r="B16" s="57">
        <v>2010</v>
      </c>
      <c r="C16" s="61">
        <v>2100</v>
      </c>
      <c r="D16" s="61">
        <v>3360</v>
      </c>
      <c r="E16" s="61">
        <v>4872</v>
      </c>
      <c r="F16" s="61"/>
      <c r="G16" s="33"/>
      <c r="H16" s="33"/>
      <c r="I16" s="36"/>
      <c r="J16" s="31"/>
      <c r="K16" s="31"/>
      <c r="L16" s="31"/>
      <c r="M16" s="31"/>
    </row>
    <row r="17" spans="1:13" ht="15.95" customHeight="1" x14ac:dyDescent="0.25">
      <c r="A17" s="9"/>
      <c r="B17" s="57">
        <v>2011</v>
      </c>
      <c r="C17" s="61">
        <v>2000</v>
      </c>
      <c r="D17" s="61">
        <v>3750</v>
      </c>
      <c r="E17" s="61"/>
      <c r="F17" s="61"/>
      <c r="G17" s="33"/>
      <c r="H17" s="33"/>
      <c r="I17" s="36"/>
      <c r="J17" s="31"/>
      <c r="K17" s="31"/>
      <c r="L17" s="31"/>
      <c r="M17" s="31"/>
    </row>
    <row r="18" spans="1:13" ht="15.95" customHeight="1" x14ac:dyDescent="0.25">
      <c r="A18" s="9"/>
      <c r="B18" s="57">
        <v>2012</v>
      </c>
      <c r="C18" s="61">
        <v>1600</v>
      </c>
      <c r="D18" s="61"/>
      <c r="E18" s="61"/>
      <c r="F18" s="61"/>
      <c r="G18" s="33"/>
      <c r="H18" s="33"/>
      <c r="I18" s="36"/>
      <c r="J18" s="31"/>
      <c r="K18" s="31"/>
      <c r="L18" s="31"/>
      <c r="M18" s="31"/>
    </row>
    <row r="19" spans="1:13" ht="15.95" customHeight="1" x14ac:dyDescent="0.25">
      <c r="A19" s="9"/>
      <c r="B19" s="57"/>
      <c r="C19" s="57"/>
      <c r="D19" s="57"/>
      <c r="E19" s="57"/>
      <c r="F19" s="57"/>
      <c r="G19" s="33"/>
      <c r="H19" s="33"/>
      <c r="I19" s="36"/>
      <c r="J19" s="31"/>
      <c r="K19" s="31"/>
      <c r="L19" s="31"/>
      <c r="M19" s="31"/>
    </row>
    <row r="20" spans="1:13" ht="15.95" customHeight="1" x14ac:dyDescent="0.25">
      <c r="A20" s="9"/>
      <c r="B20" s="85" t="s">
        <v>39</v>
      </c>
      <c r="C20" s="85" t="s">
        <v>239</v>
      </c>
      <c r="D20" s="57"/>
      <c r="E20" s="57"/>
      <c r="F20" s="57"/>
      <c r="G20" s="33"/>
      <c r="H20" s="33"/>
      <c r="I20" s="36"/>
      <c r="J20" s="31"/>
      <c r="K20" s="31"/>
      <c r="L20" s="31"/>
      <c r="M20" s="31"/>
    </row>
    <row r="21" spans="1:13" ht="15.95" customHeight="1" x14ac:dyDescent="0.25">
      <c r="A21" s="9"/>
      <c r="B21" s="57">
        <v>2009</v>
      </c>
      <c r="C21" s="57">
        <v>500</v>
      </c>
      <c r="D21" s="57"/>
      <c r="E21" s="57"/>
      <c r="F21" s="57"/>
      <c r="G21" s="33"/>
      <c r="H21" s="33"/>
      <c r="I21" s="36"/>
      <c r="J21" s="31"/>
      <c r="K21" s="31"/>
      <c r="L21" s="31"/>
      <c r="M21" s="31"/>
    </row>
    <row r="22" spans="1:13" ht="15.95" customHeight="1" x14ac:dyDescent="0.25">
      <c r="A22" s="9"/>
      <c r="B22" s="57">
        <v>2010</v>
      </c>
      <c r="C22" s="57">
        <v>450</v>
      </c>
      <c r="D22" s="57"/>
      <c r="E22" s="57"/>
      <c r="F22" s="57"/>
      <c r="G22" s="33"/>
      <c r="H22" s="33"/>
      <c r="I22" s="36"/>
      <c r="J22" s="31"/>
      <c r="K22" s="31"/>
      <c r="L22" s="31"/>
      <c r="M22" s="31"/>
    </row>
    <row r="23" spans="1:13" ht="15.95" customHeight="1" x14ac:dyDescent="0.25">
      <c r="A23" s="9"/>
      <c r="B23" s="57">
        <v>2011</v>
      </c>
      <c r="C23" s="57">
        <v>625</v>
      </c>
      <c r="D23" s="57"/>
      <c r="E23" s="57"/>
      <c r="F23" s="57"/>
      <c r="G23" s="33"/>
      <c r="H23" s="33"/>
      <c r="I23" s="36"/>
      <c r="J23" s="31"/>
      <c r="K23" s="31"/>
      <c r="L23" s="31"/>
      <c r="M23" s="31"/>
    </row>
    <row r="24" spans="1:13" ht="15.95" customHeight="1" x14ac:dyDescent="0.25">
      <c r="A24" s="9"/>
      <c r="B24" s="57">
        <v>2012</v>
      </c>
      <c r="C24" s="57">
        <v>700</v>
      </c>
      <c r="D24" s="57"/>
      <c r="E24" s="57"/>
      <c r="F24" s="57"/>
      <c r="G24" s="33"/>
      <c r="H24" s="33"/>
      <c r="I24" s="36"/>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2</v>
      </c>
      <c r="B26" s="93" t="s">
        <v>236</v>
      </c>
      <c r="C26" s="93"/>
      <c r="D26" s="93"/>
      <c r="E26" s="93"/>
      <c r="F26" s="93"/>
      <c r="G26" s="93"/>
      <c r="H26" s="93"/>
      <c r="I26" s="38"/>
      <c r="J26" s="31"/>
      <c r="K26" s="31"/>
      <c r="L26" s="31"/>
      <c r="M26" s="31"/>
    </row>
    <row r="27" spans="1:13" ht="15.95" customHeight="1" thickBot="1" x14ac:dyDescent="0.3">
      <c r="A27" s="9">
        <f>INDEX('Point Grid'!$C$8:$I$31,MATCH($A$1,'Point Grid'!$A$8:$A$31,0),MATCH(A26,'Point Grid'!$C$7:$I$7,0))</f>
        <v>2.75</v>
      </c>
      <c r="B27" s="93"/>
      <c r="C27" s="93"/>
      <c r="D27" s="93"/>
      <c r="E27" s="93"/>
      <c r="F27" s="93"/>
      <c r="G27" s="93"/>
      <c r="H27" s="93"/>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4">
    <mergeCell ref="H1:I1"/>
    <mergeCell ref="B26:H27"/>
    <mergeCell ref="C6:F6"/>
    <mergeCell ref="C13:F13"/>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4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22</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Grid'!B:B,MATCH('22'!A1,'Point Grid'!A:A,0))</f>
        <v>2</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94" t="s">
        <v>240</v>
      </c>
      <c r="C6" s="94"/>
      <c r="D6" s="94"/>
      <c r="E6" s="94"/>
      <c r="F6" s="33"/>
      <c r="G6" s="33"/>
      <c r="H6" s="33"/>
      <c r="I6" s="36"/>
      <c r="J6" s="31"/>
      <c r="K6" s="31"/>
      <c r="L6" s="31"/>
      <c r="M6" s="31"/>
    </row>
    <row r="7" spans="1:13" ht="15.95" customHeight="1" x14ac:dyDescent="0.25">
      <c r="A7" s="9"/>
      <c r="B7" s="94" t="s">
        <v>39</v>
      </c>
      <c r="C7" s="94" t="s">
        <v>241</v>
      </c>
      <c r="D7" s="94"/>
      <c r="E7" s="94"/>
      <c r="F7" s="33"/>
      <c r="G7" s="33"/>
      <c r="H7" s="33"/>
      <c r="I7" s="36"/>
      <c r="J7" s="31"/>
      <c r="K7" s="31"/>
      <c r="L7" s="31"/>
      <c r="M7" s="31"/>
    </row>
    <row r="8" spans="1:13" ht="15.95" customHeight="1" x14ac:dyDescent="0.25">
      <c r="A8" s="9"/>
      <c r="B8" s="94"/>
      <c r="C8" s="44">
        <v>12</v>
      </c>
      <c r="D8" s="44">
        <v>24</v>
      </c>
      <c r="E8" s="44">
        <v>36</v>
      </c>
      <c r="F8" s="33"/>
      <c r="G8" s="33"/>
      <c r="H8" s="33"/>
      <c r="I8" s="36"/>
      <c r="J8" s="31"/>
      <c r="K8" s="31"/>
      <c r="L8" s="31"/>
      <c r="M8" s="31"/>
    </row>
    <row r="9" spans="1:13" ht="15.95" customHeight="1" x14ac:dyDescent="0.25">
      <c r="A9" s="9"/>
      <c r="B9" s="44">
        <v>2010</v>
      </c>
      <c r="C9" s="55">
        <v>20</v>
      </c>
      <c r="D9" s="55">
        <v>40</v>
      </c>
      <c r="E9" s="55">
        <v>60</v>
      </c>
      <c r="F9" s="33"/>
      <c r="G9" s="33"/>
      <c r="H9" s="33"/>
      <c r="I9" s="36"/>
      <c r="J9" s="31"/>
      <c r="K9" s="31"/>
      <c r="L9" s="31"/>
      <c r="M9" s="31"/>
    </row>
    <row r="10" spans="1:13" ht="15.95" customHeight="1" x14ac:dyDescent="0.25">
      <c r="A10" s="9"/>
      <c r="B10" s="44">
        <v>2011</v>
      </c>
      <c r="C10" s="55">
        <v>15</v>
      </c>
      <c r="D10" s="55">
        <v>30</v>
      </c>
      <c r="E10" s="44"/>
      <c r="F10" s="33"/>
      <c r="G10" s="33"/>
      <c r="H10" s="33"/>
      <c r="I10" s="36"/>
      <c r="J10" s="31"/>
      <c r="K10" s="31"/>
      <c r="L10" s="31"/>
      <c r="M10" s="31"/>
    </row>
    <row r="11" spans="1:13" ht="15.95" customHeight="1" x14ac:dyDescent="0.25">
      <c r="A11" s="9"/>
      <c r="B11" s="44">
        <v>2012</v>
      </c>
      <c r="C11" s="55">
        <v>18</v>
      </c>
      <c r="D11" s="44"/>
      <c r="E11" s="44"/>
      <c r="F11" s="33"/>
      <c r="G11" s="33"/>
      <c r="H11" s="33"/>
      <c r="I11" s="36"/>
      <c r="J11" s="31"/>
      <c r="K11" s="31"/>
      <c r="L11" s="31"/>
      <c r="M11" s="31"/>
    </row>
    <row r="12" spans="1:13" ht="15.95" customHeight="1" x14ac:dyDescent="0.25">
      <c r="A12" s="9"/>
      <c r="B12" s="57"/>
      <c r="C12" s="57"/>
      <c r="D12" s="57"/>
      <c r="E12" s="57"/>
      <c r="F12" s="33"/>
      <c r="G12" s="33"/>
      <c r="H12" s="33"/>
      <c r="I12" s="36"/>
      <c r="J12" s="31"/>
      <c r="K12" s="31"/>
      <c r="L12" s="31"/>
      <c r="M12" s="31"/>
    </row>
    <row r="13" spans="1:13" ht="15.95" customHeight="1" x14ac:dyDescent="0.25">
      <c r="A13" s="9"/>
      <c r="B13" s="94" t="s">
        <v>242</v>
      </c>
      <c r="C13" s="94"/>
      <c r="D13" s="94"/>
      <c r="E13" s="94"/>
      <c r="F13" s="33"/>
      <c r="G13" s="33"/>
      <c r="H13" s="33"/>
      <c r="I13" s="36"/>
      <c r="J13" s="31"/>
      <c r="K13" s="31"/>
      <c r="L13" s="31"/>
      <c r="M13" s="31"/>
    </row>
    <row r="14" spans="1:13" ht="15.95" customHeight="1" x14ac:dyDescent="0.25">
      <c r="A14" s="9"/>
      <c r="B14" s="94" t="s">
        <v>39</v>
      </c>
      <c r="C14" s="94" t="s">
        <v>241</v>
      </c>
      <c r="D14" s="94"/>
      <c r="E14" s="94"/>
      <c r="F14" s="33"/>
      <c r="G14" s="33"/>
      <c r="H14" s="33"/>
      <c r="I14" s="36"/>
      <c r="J14" s="31"/>
      <c r="K14" s="31"/>
      <c r="L14" s="31"/>
      <c r="M14" s="31"/>
    </row>
    <row r="15" spans="1:13" ht="15.95" customHeight="1" x14ac:dyDescent="0.25">
      <c r="A15" s="9"/>
      <c r="B15" s="94"/>
      <c r="C15" s="44">
        <v>12</v>
      </c>
      <c r="D15" s="44">
        <v>24</v>
      </c>
      <c r="E15" s="44">
        <v>36</v>
      </c>
      <c r="F15" s="33"/>
      <c r="G15" s="33"/>
      <c r="H15" s="33"/>
      <c r="I15" s="36"/>
      <c r="J15" s="31"/>
      <c r="K15" s="31"/>
      <c r="L15" s="31"/>
      <c r="M15" s="31"/>
    </row>
    <row r="16" spans="1:13" ht="15.95" customHeight="1" x14ac:dyDescent="0.25">
      <c r="A16" s="9"/>
      <c r="B16" s="44">
        <v>2010</v>
      </c>
      <c r="C16" s="55">
        <v>16</v>
      </c>
      <c r="D16" s="55">
        <v>32</v>
      </c>
      <c r="E16" s="55">
        <v>30</v>
      </c>
      <c r="F16" s="33"/>
      <c r="G16" s="33"/>
      <c r="H16" s="33"/>
      <c r="I16" s="36"/>
      <c r="J16" s="31"/>
      <c r="K16" s="31"/>
      <c r="L16" s="31"/>
      <c r="M16" s="31"/>
    </row>
    <row r="17" spans="1:13" ht="15.95" customHeight="1" x14ac:dyDescent="0.25">
      <c r="A17" s="9"/>
      <c r="B17" s="44">
        <v>2011</v>
      </c>
      <c r="C17" s="55">
        <v>14</v>
      </c>
      <c r="D17" s="55">
        <v>24</v>
      </c>
      <c r="E17" s="44"/>
      <c r="F17" s="33"/>
      <c r="G17" s="33"/>
      <c r="H17" s="33"/>
      <c r="I17" s="36"/>
      <c r="J17" s="31"/>
      <c r="K17" s="31"/>
      <c r="L17" s="31"/>
      <c r="M17" s="31"/>
    </row>
    <row r="18" spans="1:13" ht="15.95" customHeight="1" x14ac:dyDescent="0.25">
      <c r="A18" s="28"/>
      <c r="B18" s="44">
        <v>2012</v>
      </c>
      <c r="C18" s="55">
        <v>11</v>
      </c>
      <c r="D18" s="44"/>
      <c r="E18" s="44"/>
      <c r="F18" s="33"/>
      <c r="G18" s="33"/>
      <c r="H18" s="33"/>
      <c r="I18" s="36"/>
      <c r="J18" s="31"/>
      <c r="K18" s="31"/>
      <c r="L18" s="31"/>
      <c r="M18" s="31"/>
    </row>
    <row r="19" spans="1:13" ht="15.95" customHeight="1" x14ac:dyDescent="0.25">
      <c r="A19" s="28"/>
      <c r="B19" s="57"/>
      <c r="C19" s="61"/>
      <c r="D19" s="57"/>
      <c r="E19" s="57"/>
      <c r="F19" s="33"/>
      <c r="G19" s="33"/>
      <c r="H19" s="33"/>
      <c r="I19" s="36"/>
      <c r="J19" s="31"/>
      <c r="K19" s="31"/>
      <c r="L19" s="31"/>
      <c r="M19" s="31"/>
    </row>
    <row r="20" spans="1:13" ht="15.95" customHeight="1" x14ac:dyDescent="0.25">
      <c r="A20" s="28"/>
      <c r="B20" s="33" t="s">
        <v>246</v>
      </c>
      <c r="C20" s="61"/>
      <c r="D20" s="57"/>
      <c r="E20" s="57"/>
      <c r="F20" s="33"/>
      <c r="G20" s="33"/>
      <c r="H20" s="33"/>
      <c r="I20" s="36"/>
      <c r="J20" s="31"/>
      <c r="K20" s="31"/>
      <c r="L20" s="31"/>
      <c r="M20" s="31"/>
    </row>
    <row r="21" spans="1:13" ht="15.95" customHeight="1" x14ac:dyDescent="0.25">
      <c r="A21" s="28"/>
      <c r="B21" s="33" t="s">
        <v>248</v>
      </c>
      <c r="C21" s="61"/>
      <c r="D21" s="57"/>
      <c r="E21" s="57"/>
      <c r="F21" s="33"/>
      <c r="G21" s="33"/>
      <c r="H21" s="33"/>
      <c r="I21" s="36"/>
      <c r="J21" s="31"/>
      <c r="K21" s="31"/>
      <c r="L21" s="31"/>
      <c r="M21" s="31"/>
    </row>
    <row r="22" spans="1:13" ht="15.95" customHeight="1" x14ac:dyDescent="0.25">
      <c r="A22" s="28"/>
      <c r="B22" s="33" t="s">
        <v>247</v>
      </c>
      <c r="C22" s="61"/>
      <c r="D22" s="57"/>
      <c r="E22" s="57"/>
      <c r="F22" s="33"/>
      <c r="G22" s="33"/>
      <c r="H22" s="33"/>
      <c r="I22" s="36"/>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2</v>
      </c>
      <c r="B24" s="93" t="s">
        <v>245</v>
      </c>
      <c r="C24" s="93"/>
      <c r="D24" s="93"/>
      <c r="E24" s="93"/>
      <c r="F24" s="93"/>
      <c r="G24" s="93"/>
      <c r="H24" s="93"/>
      <c r="I24" s="38"/>
      <c r="J24" s="31"/>
      <c r="K24" s="31"/>
      <c r="L24" s="31"/>
      <c r="M24" s="31"/>
    </row>
    <row r="25" spans="1:13" ht="15.95" customHeight="1" thickBot="1" x14ac:dyDescent="0.3">
      <c r="A25" s="9">
        <f>INDEX('Point Grid'!$C$8:$I$31,MATCH($A$1,'Point Grid'!$A$8:$A$31,0),MATCH(A24,'Point Grid'!$C$7:$I$7,0))</f>
        <v>0.5</v>
      </c>
      <c r="B25" s="93"/>
      <c r="C25" s="93"/>
      <c r="D25" s="93"/>
      <c r="E25" s="93"/>
      <c r="F25" s="93"/>
      <c r="G25" s="93"/>
      <c r="H25" s="93"/>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x14ac:dyDescent="0.25">
      <c r="A27" s="29"/>
      <c r="B27" s="37"/>
      <c r="C27" s="37"/>
      <c r="D27" s="37"/>
      <c r="E27" s="37"/>
      <c r="F27" s="37"/>
      <c r="G27" s="37"/>
      <c r="H27" s="37"/>
      <c r="I27" s="38"/>
      <c r="J27" s="31"/>
      <c r="K27" s="31"/>
      <c r="L27" s="31"/>
      <c r="M27" s="31"/>
    </row>
    <row r="28" spans="1:13" ht="15.95" customHeight="1" x14ac:dyDescent="0.25">
      <c r="A28" s="26" t="s">
        <v>3</v>
      </c>
      <c r="B28" s="93" t="s">
        <v>243</v>
      </c>
      <c r="C28" s="93"/>
      <c r="D28" s="93"/>
      <c r="E28" s="93"/>
      <c r="F28" s="93"/>
      <c r="G28" s="93"/>
      <c r="H28" s="93"/>
      <c r="I28" s="38"/>
      <c r="J28" s="31"/>
      <c r="K28" s="31"/>
      <c r="L28" s="31"/>
      <c r="M28" s="31"/>
    </row>
    <row r="29" spans="1:13" ht="15.95" customHeight="1" thickBot="1" x14ac:dyDescent="0.3">
      <c r="A29" s="9">
        <f>INDEX('Point Grid'!$C$8:$I$31,MATCH($A$1,'Point Grid'!$A$8:$A$31,0),MATCH(A28,'Point Grid'!$C$7:$I$7,0))</f>
        <v>0.75</v>
      </c>
      <c r="B29" s="93"/>
      <c r="C29" s="93"/>
      <c r="D29" s="93"/>
      <c r="E29" s="93"/>
      <c r="F29" s="93"/>
      <c r="G29" s="93"/>
      <c r="H29" s="93"/>
      <c r="I29" s="38"/>
      <c r="J29" s="31"/>
      <c r="K29" s="31"/>
      <c r="L29" s="31"/>
      <c r="M29" s="31"/>
    </row>
    <row r="30" spans="1:13" ht="15.95" customHeight="1" thickBot="1" x14ac:dyDescent="0.3">
      <c r="A30" s="5"/>
      <c r="B30" s="37"/>
      <c r="C30" s="37"/>
      <c r="D30" s="37"/>
      <c r="E30" s="37"/>
      <c r="F30" s="37"/>
      <c r="G30" s="37"/>
      <c r="H30" s="37"/>
      <c r="I30" s="38"/>
      <c r="J30" s="31"/>
      <c r="K30" s="31"/>
      <c r="L30" s="31"/>
      <c r="M30" s="31"/>
    </row>
    <row r="31" spans="1:13" ht="15.95" customHeight="1" x14ac:dyDescent="0.25">
      <c r="A31" s="29"/>
      <c r="B31" s="37"/>
      <c r="C31" s="37"/>
      <c r="D31" s="37"/>
      <c r="E31" s="37"/>
      <c r="F31" s="37"/>
      <c r="G31" s="37"/>
      <c r="H31" s="37"/>
      <c r="I31" s="38"/>
      <c r="J31" s="31"/>
      <c r="K31" s="31"/>
      <c r="L31" s="31"/>
      <c r="M31" s="31"/>
    </row>
    <row r="32" spans="1:13" ht="15.95" customHeight="1" x14ac:dyDescent="0.25">
      <c r="A32" s="26" t="s">
        <v>4</v>
      </c>
      <c r="B32" s="93" t="s">
        <v>244</v>
      </c>
      <c r="C32" s="93"/>
      <c r="D32" s="93"/>
      <c r="E32" s="93"/>
      <c r="F32" s="93"/>
      <c r="G32" s="93"/>
      <c r="H32" s="93"/>
      <c r="I32" s="38"/>
      <c r="J32" s="31"/>
      <c r="K32" s="31"/>
      <c r="L32" s="31"/>
      <c r="M32" s="31"/>
    </row>
    <row r="33" spans="1:13" ht="15.95" customHeight="1" thickBot="1" x14ac:dyDescent="0.3">
      <c r="A33" s="9">
        <f>INDEX('Point Grid'!$C$8:$I$31,MATCH($A$1,'Point Grid'!$A$8:$A$31,0),MATCH(A32,'Point Grid'!$C$7:$I$7,0))</f>
        <v>0.75</v>
      </c>
      <c r="B33" s="93"/>
      <c r="C33" s="93"/>
      <c r="D33" s="93"/>
      <c r="E33" s="93"/>
      <c r="F33" s="93"/>
      <c r="G33" s="93"/>
      <c r="H33" s="93"/>
      <c r="I33" s="38"/>
      <c r="J33" s="31"/>
      <c r="K33" s="31"/>
      <c r="L33" s="31"/>
      <c r="M33" s="31"/>
    </row>
    <row r="34" spans="1:13" ht="15.95" customHeight="1" thickBot="1" x14ac:dyDescent="0.3">
      <c r="A34" s="5"/>
      <c r="B34" s="37"/>
      <c r="C34" s="37"/>
      <c r="D34" s="37"/>
      <c r="E34" s="37"/>
      <c r="F34" s="37"/>
      <c r="G34" s="37"/>
      <c r="H34" s="37"/>
      <c r="I34" s="38"/>
      <c r="J34" s="31"/>
      <c r="K34" s="31"/>
      <c r="L34" s="31"/>
      <c r="M34" s="31"/>
    </row>
    <row r="35" spans="1:13" ht="15.95" customHeight="1" thickBot="1" x14ac:dyDescent="0.3">
      <c r="A35" s="30"/>
      <c r="B35" s="39"/>
      <c r="C35" s="39"/>
      <c r="D35" s="39"/>
      <c r="E35" s="39"/>
      <c r="F35" s="39"/>
      <c r="G35" s="39"/>
      <c r="H35" s="39"/>
      <c r="I35" s="40"/>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sheetData>
  <mergeCells count="10">
    <mergeCell ref="H1:I1"/>
    <mergeCell ref="B24:H25"/>
    <mergeCell ref="B32:H33"/>
    <mergeCell ref="B28:H29"/>
    <mergeCell ref="C7:E7"/>
    <mergeCell ref="B7:B8"/>
    <mergeCell ref="B6:E6"/>
    <mergeCell ref="B13:E13"/>
    <mergeCell ref="B14:B15"/>
    <mergeCell ref="C14:E14"/>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40"/>
  <sheetViews>
    <sheetView zoomScale="95" zoomScaleNormal="100" workbookViewId="0"/>
  </sheetViews>
  <sheetFormatPr defaultColWidth="9.140625" defaultRowHeight="15" x14ac:dyDescent="0.25"/>
  <cols>
    <col min="1" max="1" width="9.140625" style="24"/>
    <col min="2" max="2" width="2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23</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Grid'!B:B,MATCH('23'!A1,'Point Grid'!A:A,0))</f>
        <v>2</v>
      </c>
      <c r="B4" s="93" t="s">
        <v>249</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43" t="s">
        <v>253</v>
      </c>
      <c r="C7" s="43" t="s">
        <v>261</v>
      </c>
      <c r="D7" s="33"/>
      <c r="E7" s="33"/>
      <c r="F7" s="33"/>
      <c r="G7" s="33"/>
      <c r="H7" s="33"/>
      <c r="I7" s="36"/>
      <c r="J7" s="31"/>
      <c r="K7" s="31"/>
      <c r="L7" s="31"/>
      <c r="M7" s="31"/>
    </row>
    <row r="8" spans="1:13" ht="15.95" customHeight="1" x14ac:dyDescent="0.25">
      <c r="A8" s="9"/>
      <c r="B8" s="43" t="s">
        <v>254</v>
      </c>
      <c r="C8" s="53">
        <v>10000</v>
      </c>
      <c r="D8" s="33"/>
      <c r="E8" s="33"/>
      <c r="F8" s="33"/>
      <c r="G8" s="33"/>
      <c r="H8" s="33"/>
      <c r="I8" s="36"/>
      <c r="J8" s="31"/>
      <c r="K8" s="31"/>
      <c r="L8" s="31"/>
      <c r="M8" s="31"/>
    </row>
    <row r="9" spans="1:13" ht="15.95" customHeight="1" x14ac:dyDescent="0.25">
      <c r="A9" s="9"/>
      <c r="B9" s="43" t="s">
        <v>255</v>
      </c>
      <c r="C9" s="53">
        <v>8000</v>
      </c>
      <c r="D9" s="33"/>
      <c r="E9" s="33"/>
      <c r="F9" s="33"/>
      <c r="G9" s="33"/>
      <c r="H9" s="33"/>
      <c r="I9" s="36"/>
      <c r="J9" s="31"/>
      <c r="K9" s="31"/>
      <c r="L9" s="31"/>
      <c r="M9" s="31"/>
    </row>
    <row r="10" spans="1:13" ht="15.95" customHeight="1" x14ac:dyDescent="0.25">
      <c r="A10" s="9"/>
      <c r="B10" s="43" t="s">
        <v>256</v>
      </c>
      <c r="C10" s="53">
        <v>8300</v>
      </c>
      <c r="D10" s="33"/>
      <c r="E10" s="33"/>
      <c r="F10" s="33"/>
      <c r="G10" s="33"/>
      <c r="H10" s="33"/>
      <c r="I10" s="36"/>
      <c r="J10" s="31"/>
      <c r="K10" s="31"/>
      <c r="L10" s="31"/>
      <c r="M10" s="31"/>
    </row>
    <row r="11" spans="1:13" ht="15.95" customHeight="1" x14ac:dyDescent="0.25">
      <c r="A11" s="9"/>
      <c r="B11" s="43" t="s">
        <v>257</v>
      </c>
      <c r="C11" s="53">
        <v>9500</v>
      </c>
      <c r="D11" s="33"/>
      <c r="E11" s="33"/>
      <c r="F11" s="33"/>
      <c r="G11" s="33"/>
      <c r="H11" s="33"/>
      <c r="I11" s="36"/>
      <c r="J11" s="31"/>
      <c r="K11" s="31"/>
      <c r="L11" s="31"/>
      <c r="M11" s="31"/>
    </row>
    <row r="12" spans="1:13" ht="15.95" customHeight="1" x14ac:dyDescent="0.25">
      <c r="A12" s="9"/>
      <c r="B12" s="43" t="s">
        <v>258</v>
      </c>
      <c r="C12" s="53">
        <v>8100</v>
      </c>
      <c r="D12" s="33"/>
      <c r="E12" s="33"/>
      <c r="F12" s="33"/>
      <c r="G12" s="33"/>
      <c r="H12" s="33"/>
      <c r="I12" s="36"/>
      <c r="J12" s="31"/>
      <c r="K12" s="31"/>
      <c r="L12" s="31"/>
      <c r="M12" s="31"/>
    </row>
    <row r="13" spans="1:13" ht="15.95" customHeight="1" x14ac:dyDescent="0.25">
      <c r="A13" s="9"/>
      <c r="B13" s="43" t="s">
        <v>259</v>
      </c>
      <c r="C13" s="53">
        <v>8350</v>
      </c>
      <c r="D13" s="33"/>
      <c r="E13" s="33"/>
      <c r="F13" s="33"/>
      <c r="G13" s="33"/>
      <c r="H13" s="33"/>
      <c r="I13" s="36"/>
      <c r="J13" s="31"/>
      <c r="K13" s="31"/>
      <c r="L13" s="31"/>
      <c r="M13" s="31"/>
    </row>
    <row r="14" spans="1:13" ht="15.95" customHeight="1" x14ac:dyDescent="0.25">
      <c r="A14" s="9"/>
      <c r="B14" s="43" t="s">
        <v>260</v>
      </c>
      <c r="C14" s="53">
        <v>8150</v>
      </c>
      <c r="D14" s="33"/>
      <c r="E14" s="33"/>
      <c r="F14" s="33"/>
      <c r="G14" s="33"/>
      <c r="H14" s="33"/>
      <c r="I14" s="36"/>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2</v>
      </c>
      <c r="B16" s="93" t="s">
        <v>250</v>
      </c>
      <c r="C16" s="93"/>
      <c r="D16" s="93"/>
      <c r="E16" s="93"/>
      <c r="F16" s="93"/>
      <c r="G16" s="93"/>
      <c r="H16" s="93"/>
      <c r="I16" s="38"/>
      <c r="J16" s="31"/>
      <c r="K16" s="31"/>
      <c r="L16" s="31"/>
      <c r="M16" s="31"/>
    </row>
    <row r="17" spans="1:13" ht="15.95" customHeight="1" thickBot="1" x14ac:dyDescent="0.3">
      <c r="A17" s="9">
        <f>INDEX('Point Grid'!$C$8:$I$31,MATCH($A$1,'Point Grid'!$A$8:$A$31,0),MATCH(A16,'Point Grid'!$C$7:$I$7,0))</f>
        <v>0.5</v>
      </c>
      <c r="B17" s="93"/>
      <c r="C17" s="93"/>
      <c r="D17" s="93"/>
      <c r="E17" s="93"/>
      <c r="F17" s="93"/>
      <c r="G17" s="93"/>
      <c r="H17" s="93"/>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3</v>
      </c>
      <c r="B20" s="93" t="s">
        <v>252</v>
      </c>
      <c r="C20" s="93"/>
      <c r="D20" s="93"/>
      <c r="E20" s="93"/>
      <c r="F20" s="93"/>
      <c r="G20" s="93"/>
      <c r="H20" s="93"/>
      <c r="I20" s="38"/>
      <c r="J20" s="31"/>
      <c r="K20" s="31"/>
      <c r="L20" s="31"/>
      <c r="M20" s="31"/>
    </row>
    <row r="21" spans="1:13" ht="15.95" customHeight="1" thickBot="1" x14ac:dyDescent="0.3">
      <c r="A21" s="9">
        <f>INDEX('Point Grid'!$C$8:$I$31,MATCH($A$1,'Point Grid'!$A$8:$A$31,0),MATCH(A20,'Point Grid'!$C$7:$I$7,0))</f>
        <v>0.75</v>
      </c>
      <c r="B21" s="93"/>
      <c r="C21" s="93"/>
      <c r="D21" s="93"/>
      <c r="E21" s="93"/>
      <c r="F21" s="93"/>
      <c r="G21" s="93"/>
      <c r="H21" s="93"/>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4</v>
      </c>
      <c r="B24" s="93" t="s">
        <v>251</v>
      </c>
      <c r="C24" s="93"/>
      <c r="D24" s="93"/>
      <c r="E24" s="93"/>
      <c r="F24" s="93"/>
      <c r="G24" s="93"/>
      <c r="H24" s="93"/>
      <c r="I24" s="38"/>
      <c r="J24" s="31"/>
      <c r="K24" s="31"/>
      <c r="L24" s="31"/>
      <c r="M24" s="31"/>
    </row>
    <row r="25" spans="1:13" ht="15.95" customHeight="1" thickBot="1" x14ac:dyDescent="0.3">
      <c r="A25" s="9">
        <f>INDEX('Point Grid'!$C$8:$I$31,MATCH($A$1,'Point Grid'!$A$8:$A$31,0),MATCH(A24,'Point Grid'!$C$7:$I$7,0))</f>
        <v>0.75</v>
      </c>
      <c r="B25" s="93"/>
      <c r="C25" s="93"/>
      <c r="D25" s="93"/>
      <c r="E25" s="93"/>
      <c r="F25" s="93"/>
      <c r="G25" s="93"/>
      <c r="H25" s="93"/>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thickBot="1" x14ac:dyDescent="0.3">
      <c r="A27" s="30"/>
      <c r="B27" s="39"/>
      <c r="C27" s="39"/>
      <c r="D27" s="39"/>
      <c r="E27" s="39"/>
      <c r="F27" s="39"/>
      <c r="G27" s="39"/>
      <c r="H27" s="39"/>
      <c r="I27" s="40"/>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sheetData>
  <mergeCells count="5">
    <mergeCell ref="B24:H25"/>
    <mergeCell ref="H1:I1"/>
    <mergeCell ref="B16:H17"/>
    <mergeCell ref="B20:H21"/>
    <mergeCell ref="B4:H5"/>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37"/>
  <sheetViews>
    <sheetView zoomScaleNormal="100" workbookViewId="0"/>
  </sheetViews>
  <sheetFormatPr defaultColWidth="9.140625" defaultRowHeight="15" x14ac:dyDescent="0.25"/>
  <cols>
    <col min="1" max="1" width="9.140625" style="24"/>
    <col min="2" max="2" width="16.85546875" style="24" customWidth="1"/>
    <col min="3" max="5" width="24" style="24" customWidth="1"/>
    <col min="6" max="9" width="11.42578125" style="24" customWidth="1"/>
    <col min="10" max="16384" width="9.140625" style="24"/>
  </cols>
  <sheetData>
    <row r="1" spans="1:13" ht="15.95" customHeight="1" x14ac:dyDescent="0.25">
      <c r="A1" s="7">
        <v>24</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Grid'!B:B,MATCH('24'!A1,'Point Grid'!A:A,0))</f>
        <v>3</v>
      </c>
      <c r="B4" s="33" t="s">
        <v>36</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30" x14ac:dyDescent="0.25">
      <c r="A6" s="9"/>
      <c r="B6" s="87" t="s">
        <v>39</v>
      </c>
      <c r="C6" s="87" t="s">
        <v>265</v>
      </c>
      <c r="D6" s="87" t="s">
        <v>266</v>
      </c>
      <c r="E6" s="87" t="s">
        <v>267</v>
      </c>
      <c r="F6" s="89"/>
      <c r="G6" s="33"/>
      <c r="H6" s="33"/>
      <c r="I6" s="36"/>
      <c r="J6" s="31"/>
      <c r="K6" s="31"/>
      <c r="L6" s="31"/>
      <c r="M6" s="31"/>
    </row>
    <row r="7" spans="1:13" ht="15.95" customHeight="1" x14ac:dyDescent="0.25">
      <c r="A7" s="9"/>
      <c r="B7" s="57">
        <v>2009</v>
      </c>
      <c r="C7" s="61">
        <v>5000</v>
      </c>
      <c r="D7" s="61">
        <v>5000</v>
      </c>
      <c r="E7" s="61">
        <v>5500</v>
      </c>
      <c r="F7" s="33"/>
      <c r="G7" s="33"/>
      <c r="H7" s="33"/>
      <c r="I7" s="36"/>
      <c r="J7" s="31"/>
      <c r="K7" s="31"/>
      <c r="L7" s="31"/>
      <c r="M7" s="31"/>
    </row>
    <row r="8" spans="1:13" ht="15.95" customHeight="1" x14ac:dyDescent="0.25">
      <c r="A8" s="9"/>
      <c r="B8" s="57">
        <v>2010</v>
      </c>
      <c r="C8" s="61">
        <v>5000</v>
      </c>
      <c r="D8" s="61">
        <v>3333</v>
      </c>
      <c r="E8" s="61">
        <v>5033</v>
      </c>
      <c r="F8" s="33"/>
      <c r="G8" s="33"/>
      <c r="H8" s="33"/>
      <c r="I8" s="36"/>
      <c r="J8" s="31"/>
      <c r="K8" s="31"/>
      <c r="L8" s="31"/>
      <c r="M8" s="31"/>
    </row>
    <row r="9" spans="1:13" ht="15.95" customHeight="1" x14ac:dyDescent="0.25">
      <c r="A9" s="9"/>
      <c r="B9" s="57">
        <v>2011</v>
      </c>
      <c r="C9" s="61">
        <v>5000</v>
      </c>
      <c r="D9" s="61">
        <v>2500</v>
      </c>
      <c r="E9" s="61">
        <v>4000</v>
      </c>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t="s">
        <v>268</v>
      </c>
      <c r="C11" s="33"/>
      <c r="D11" s="33"/>
      <c r="E11" s="33"/>
      <c r="F11" s="33"/>
      <c r="G11" s="33"/>
      <c r="H11" s="33"/>
      <c r="I11" s="36"/>
      <c r="J11" s="31"/>
      <c r="K11" s="31"/>
      <c r="L11" s="31"/>
      <c r="M11" s="31"/>
    </row>
    <row r="12" spans="1:13" ht="15.95" customHeight="1" x14ac:dyDescent="0.25">
      <c r="A12" s="29"/>
      <c r="B12" s="37"/>
      <c r="C12" s="37"/>
      <c r="D12" s="37"/>
      <c r="E12" s="37"/>
      <c r="F12" s="37"/>
      <c r="G12" s="37"/>
      <c r="H12" s="37"/>
      <c r="I12" s="38"/>
      <c r="J12" s="31"/>
      <c r="K12" s="31"/>
      <c r="L12" s="31"/>
      <c r="M12" s="31"/>
    </row>
    <row r="13" spans="1:13" ht="15.95" customHeight="1" x14ac:dyDescent="0.25">
      <c r="A13" s="26" t="s">
        <v>2</v>
      </c>
      <c r="B13" s="93" t="s">
        <v>264</v>
      </c>
      <c r="C13" s="93"/>
      <c r="D13" s="93"/>
      <c r="E13" s="93"/>
      <c r="F13" s="93"/>
      <c r="G13" s="93"/>
      <c r="H13" s="93"/>
      <c r="I13" s="38"/>
      <c r="J13" s="31"/>
      <c r="K13" s="31"/>
      <c r="L13" s="31"/>
      <c r="M13" s="31"/>
    </row>
    <row r="14" spans="1:13" ht="15.95" customHeight="1" thickBot="1" x14ac:dyDescent="0.3">
      <c r="A14" s="9">
        <f>INDEX('Point Grid'!$C$8:$I$31,MATCH($A$1,'Point Grid'!$A$8:$A$31,0),MATCH(A13,'Point Grid'!$C$7:$I$7,0))</f>
        <v>1.25</v>
      </c>
      <c r="B14" s="93"/>
      <c r="C14" s="93"/>
      <c r="D14" s="93"/>
      <c r="E14" s="93"/>
      <c r="F14" s="93"/>
      <c r="G14" s="93"/>
      <c r="H14" s="93"/>
      <c r="I14" s="38"/>
      <c r="J14" s="31"/>
      <c r="K14" s="31"/>
      <c r="L14" s="31"/>
      <c r="M14" s="31"/>
    </row>
    <row r="15" spans="1:13" ht="15.95" customHeight="1" thickBot="1" x14ac:dyDescent="0.3">
      <c r="A15" s="5"/>
      <c r="B15" s="37"/>
      <c r="C15" s="37"/>
      <c r="D15" s="37"/>
      <c r="E15" s="37"/>
      <c r="F15" s="37"/>
      <c r="G15" s="37"/>
      <c r="H15" s="37"/>
      <c r="I15" s="38"/>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3</v>
      </c>
      <c r="B17" s="93" t="s">
        <v>263</v>
      </c>
      <c r="C17" s="93"/>
      <c r="D17" s="93"/>
      <c r="E17" s="93"/>
      <c r="F17" s="93"/>
      <c r="G17" s="93"/>
      <c r="H17" s="93"/>
      <c r="I17" s="38"/>
      <c r="J17" s="31"/>
      <c r="K17" s="31"/>
      <c r="L17" s="31"/>
      <c r="M17" s="31"/>
    </row>
    <row r="18" spans="1:13" ht="15.95" customHeight="1" thickBot="1" x14ac:dyDescent="0.3">
      <c r="A18" s="9">
        <f>INDEX('Point Grid'!$C$8:$I$31,MATCH($A$1,'Point Grid'!$A$8:$A$31,0),MATCH(A17,'Point Grid'!$C$7:$I$7,0))</f>
        <v>0.25</v>
      </c>
      <c r="B18" s="93"/>
      <c r="C18" s="93"/>
      <c r="D18" s="93"/>
      <c r="E18" s="93"/>
      <c r="F18" s="93"/>
      <c r="G18" s="93"/>
      <c r="H18" s="93"/>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4</v>
      </c>
      <c r="B21" s="93" t="s">
        <v>262</v>
      </c>
      <c r="C21" s="93"/>
      <c r="D21" s="93"/>
      <c r="E21" s="93"/>
      <c r="F21" s="93"/>
      <c r="G21" s="93"/>
      <c r="H21" s="93"/>
      <c r="I21" s="38"/>
      <c r="J21" s="31"/>
      <c r="K21" s="31"/>
      <c r="L21" s="31"/>
      <c r="M21" s="31"/>
    </row>
    <row r="22" spans="1:13" ht="15.95" customHeight="1" thickBot="1" x14ac:dyDescent="0.3">
      <c r="A22" s="9">
        <f>INDEX('Point Grid'!$C$8:$I$31,MATCH($A$1,'Point Grid'!$A$8:$A$31,0),MATCH(A21,'Point Grid'!$C$7:$I$7,0))</f>
        <v>1.5</v>
      </c>
      <c r="B22" s="93"/>
      <c r="C22" s="93"/>
      <c r="D22" s="93"/>
      <c r="E22" s="93"/>
      <c r="F22" s="93"/>
      <c r="G22" s="93"/>
      <c r="H22" s="93"/>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4">
    <mergeCell ref="H1:I1"/>
    <mergeCell ref="B13:H14"/>
    <mergeCell ref="B17:H18"/>
    <mergeCell ref="B21:H22"/>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2024-06-21T23:44:40Z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90f5e94-b30f-4e73-9b6b-e333361c0d6b_Enabled">
    <vt:lpwstr>true</vt:lpwstr>
  </property>
  <property fmtid="{D5CDD505-2E9C-101B-9397-08002B2CF9AE}" pid="5" name="MSIP_Label_290f5e94-b30f-4e73-9b6b-e333361c0d6b_SetDate">
    <vt:lpwstr>2024-06-21T14:26:22Z</vt:lpwstr>
  </property>
  <property fmtid="{D5CDD505-2E9C-101B-9397-08002B2CF9AE}" pid="6" name="MSIP_Label_290f5e94-b30f-4e73-9b6b-e333361c0d6b_Method">
    <vt:lpwstr>Standard</vt:lpwstr>
  </property>
  <property fmtid="{D5CDD505-2E9C-101B-9397-08002B2CF9AE}" pid="7" name="MSIP_Label_290f5e94-b30f-4e73-9b6b-e333361c0d6b_Name">
    <vt:lpwstr>290f5e94-b30f-4e73-9b6b-e333361c0d6b</vt:lpwstr>
  </property>
  <property fmtid="{D5CDD505-2E9C-101B-9397-08002B2CF9AE}" pid="8" name="MSIP_Label_290f5e94-b30f-4e73-9b6b-e333361c0d6b_SiteId">
    <vt:lpwstr>399ead0d-c7c4-4583-88a4-d98814f80b0e</vt:lpwstr>
  </property>
  <property fmtid="{D5CDD505-2E9C-101B-9397-08002B2CF9AE}" pid="9" name="MSIP_Label_290f5e94-b30f-4e73-9b6b-e333361c0d6b_ActionId">
    <vt:lpwstr>9a856a51-3f46-430e-bf0d-004f653938f2</vt:lpwstr>
  </property>
  <property fmtid="{D5CDD505-2E9C-101B-9397-08002B2CF9AE}" pid="10" name="MSIP_Label_290f5e94-b30f-4e73-9b6b-e333361c0d6b_ContentBits">
    <vt:lpwstr>0</vt:lpwstr>
  </property>
  <property fmtid="{D5CDD505-2E9C-101B-9397-08002B2CF9AE}" pid="11" name="{A44787D4-0540-4523-9961-78E4036D8C6D}">
    <vt:lpwstr>{54817C69-7CA7-446E-85B7-9DA8DF79C9A8}</vt:lpwstr>
  </property>
</Properties>
</file>