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ownloads\"/>
    </mc:Choice>
  </mc:AlternateContent>
  <bookViews>
    <workbookView xWindow="30255" yWindow="495" windowWidth="38235" windowHeight="19380"/>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55" r:id="rId2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55" l="1"/>
  <c r="A17" i="55"/>
  <c r="A13" i="55"/>
  <c r="A38" i="28"/>
  <c r="A34" i="28"/>
  <c r="A30" i="28"/>
  <c r="A18" i="29"/>
  <c r="A14" i="29"/>
  <c r="A24" i="30"/>
  <c r="A20" i="30"/>
  <c r="A16" i="30"/>
  <c r="A12" i="30"/>
  <c r="A26" i="23"/>
  <c r="A22" i="23"/>
  <c r="A15" i="22"/>
  <c r="A11" i="22"/>
  <c r="A7" i="22"/>
  <c r="A75" i="21"/>
  <c r="A71" i="21"/>
  <c r="A67" i="21"/>
  <c r="A27" i="20"/>
  <c r="A23" i="20"/>
  <c r="A27" i="54"/>
  <c r="A23" i="54"/>
  <c r="A32" i="35"/>
  <c r="A28" i="35"/>
  <c r="A11" i="36"/>
  <c r="A7" i="36"/>
  <c r="A24" i="37"/>
  <c r="A20" i="37"/>
  <c r="A17" i="38"/>
  <c r="A18" i="39"/>
  <c r="A14" i="39"/>
  <c r="A30" i="40"/>
  <c r="A68" i="41"/>
  <c r="A64" i="41"/>
  <c r="A60" i="41"/>
  <c r="A29" i="42"/>
  <c r="A25" i="42"/>
  <c r="A7" i="49"/>
  <c r="A34" i="50"/>
  <c r="A30" i="50"/>
  <c r="A15" i="51"/>
  <c r="A19" i="52"/>
  <c r="A15" i="52"/>
  <c r="A11" i="52"/>
  <c r="A21" i="53"/>
  <c r="A13" i="5"/>
  <c r="A9" i="5"/>
  <c r="A11" i="4"/>
  <c r="A7" i="4"/>
  <c r="A22" i="2"/>
  <c r="A18" i="2"/>
  <c r="L32" i="1"/>
  <c r="B32" i="1"/>
  <c r="A4" i="55" s="1"/>
  <c r="B31" i="1"/>
  <c r="A4" i="28" s="1"/>
  <c r="B30" i="1"/>
  <c r="A4" i="29" s="1"/>
  <c r="B29" i="1"/>
  <c r="A4" i="30" s="1"/>
  <c r="B28" i="1"/>
  <c r="A4" i="23" s="1"/>
  <c r="B27" i="1"/>
  <c r="A4" i="22" s="1"/>
  <c r="B26" i="1"/>
  <c r="A4" i="21" s="1"/>
  <c r="B25" i="1"/>
  <c r="A4" i="20" s="1"/>
  <c r="B24" i="1"/>
  <c r="A4" i="54" s="1"/>
  <c r="B23" i="1"/>
  <c r="A4" i="35" s="1"/>
  <c r="B22" i="1"/>
  <c r="A4" i="36" s="1"/>
  <c r="B21" i="1"/>
  <c r="A4" i="37" s="1"/>
  <c r="B20" i="1"/>
  <c r="A4" i="38" s="1"/>
  <c r="B19" i="1"/>
  <c r="A4" i="39" s="1"/>
  <c r="B18" i="1"/>
  <c r="A4" i="40" s="1"/>
  <c r="B17" i="1"/>
  <c r="A4" i="41" s="1"/>
  <c r="B16" i="1"/>
  <c r="A4" i="42" s="1"/>
  <c r="B15" i="1"/>
  <c r="A4" i="49" s="1"/>
  <c r="B14" i="1"/>
  <c r="A4" i="50" s="1"/>
  <c r="B13" i="1"/>
  <c r="A4" i="51" s="1"/>
  <c r="B12" i="1"/>
  <c r="A4" i="52" s="1"/>
  <c r="B11" i="1"/>
  <c r="A4" i="53" s="1"/>
  <c r="L26" i="1"/>
  <c r="L31" i="1"/>
  <c r="L30" i="1"/>
  <c r="L29" i="1"/>
  <c r="L28" i="1"/>
  <c r="L27" i="1"/>
  <c r="L9" i="1"/>
  <c r="L10" i="1"/>
  <c r="L11" i="1"/>
  <c r="L12" i="1"/>
  <c r="L13" i="1"/>
  <c r="L14" i="1"/>
  <c r="L15" i="1"/>
  <c r="L16" i="1"/>
  <c r="L17" i="1"/>
  <c r="L18" i="1"/>
  <c r="L19" i="1"/>
  <c r="L20" i="1"/>
  <c r="L21" i="1"/>
  <c r="L22" i="1"/>
  <c r="L23" i="1"/>
  <c r="L24" i="1"/>
  <c r="L25" i="1"/>
  <c r="L8" i="1"/>
  <c r="B9" i="1"/>
  <c r="A4" i="4" s="1"/>
  <c r="B10" i="1"/>
  <c r="A4" i="5" s="1"/>
  <c r="B8" i="1"/>
  <c r="A4" i="2" s="1"/>
  <c r="M8" i="1" s="1" a="1"/>
  <c r="M8" i="1" s="1"/>
  <c r="J20" i="1"/>
  <c r="J14" i="1"/>
  <c r="J18" i="1"/>
  <c r="J9" i="1"/>
  <c r="J10" i="1"/>
  <c r="J23" i="1"/>
  <c r="J21" i="1"/>
  <c r="J30" i="1"/>
  <c r="J22" i="1"/>
  <c r="J26" i="1"/>
  <c r="J16" i="1"/>
  <c r="J19" i="1"/>
  <c r="J29" i="1"/>
  <c r="J25" i="1"/>
  <c r="J28" i="1"/>
  <c r="J31" i="1"/>
  <c r="J15" i="1"/>
  <c r="J32" i="1"/>
  <c r="J24" i="1"/>
  <c r="J12" i="1"/>
  <c r="J13" i="1"/>
  <c r="J17" i="1"/>
  <c r="J8" i="1"/>
  <c r="J27" i="1"/>
  <c r="J11" i="1"/>
  <c r="M14" i="1" l="1" a="1"/>
  <c r="M14" i="1" s="1"/>
  <c r="M31" i="1" a="1"/>
  <c r="M31" i="1" s="1"/>
  <c r="M19" i="1" a="1"/>
  <c r="M19" i="1" s="1"/>
  <c r="M16" i="1" a="1"/>
  <c r="M16" i="1" s="1"/>
  <c r="M23" i="1" a="1"/>
  <c r="M23" i="1" s="1"/>
  <c r="M25" i="1" a="1"/>
  <c r="M25" i="1" s="1"/>
  <c r="M24" i="1" a="1"/>
  <c r="M24" i="1" s="1"/>
  <c r="M30" i="1" a="1"/>
  <c r="M30" i="1" s="1"/>
  <c r="M22" i="1" a="1"/>
  <c r="M22" i="1" s="1"/>
  <c r="M17" i="1" a="1"/>
  <c r="M17" i="1" s="1"/>
  <c r="S32" i="1" a="1"/>
  <c r="S32" i="1" s="1"/>
  <c r="M32" i="1" a="1"/>
  <c r="M32" i="1" s="1"/>
  <c r="R20" i="1" a="1"/>
  <c r="R20" i="1" s="1"/>
  <c r="P28" i="1" a="1"/>
  <c r="P28" i="1" s="1"/>
  <c r="N20" i="1" a="1"/>
  <c r="N20" i="1" s="1"/>
  <c r="N26" i="1" a="1"/>
  <c r="N26" i="1" s="1"/>
  <c r="N27" i="1" a="1"/>
  <c r="N27" i="1" s="1"/>
  <c r="S28" i="1" a="1"/>
  <c r="S28" i="1" s="1"/>
  <c r="Q32" i="1" a="1"/>
  <c r="Q32" i="1" s="1"/>
  <c r="S15" i="1" a="1"/>
  <c r="S15" i="1" s="1"/>
  <c r="M20" i="1" a="1"/>
  <c r="M20" i="1" s="1"/>
  <c r="R28" i="1" a="1"/>
  <c r="R28" i="1" s="1"/>
  <c r="P20" i="1" a="1"/>
  <c r="P20" i="1" s="1"/>
  <c r="N31" i="1" a="1"/>
  <c r="N31" i="1" s="1"/>
  <c r="M28" i="1" a="1"/>
  <c r="M28" i="1" s="1"/>
  <c r="N28" i="1" a="1"/>
  <c r="N28" i="1" s="1"/>
  <c r="M27" i="1" a="1"/>
  <c r="M27" i="1" s="1"/>
  <c r="R32" i="1" a="1"/>
  <c r="R32" i="1" s="1"/>
  <c r="P32" i="1" a="1"/>
  <c r="P32" i="1" s="1"/>
  <c r="N32" i="1" a="1"/>
  <c r="N32" i="1" s="1"/>
  <c r="N18" i="1" a="1"/>
  <c r="N18" i="1" s="1"/>
  <c r="N19" i="1" a="1"/>
  <c r="N19" i="1" s="1"/>
  <c r="Q20" i="1" a="1"/>
  <c r="Q20" i="1" s="1"/>
  <c r="Q28" i="1" a="1"/>
  <c r="Q28" i="1" s="1"/>
  <c r="R21" i="1" a="1"/>
  <c r="R21" i="1" s="1"/>
  <c r="S20" i="1" a="1"/>
  <c r="S20" i="1" s="1"/>
  <c r="S18" i="1" a="1"/>
  <c r="S18" i="1" s="1"/>
  <c r="O19" i="1" a="1"/>
  <c r="O19" i="1" s="1"/>
  <c r="R22" i="1" a="1"/>
  <c r="R22" i="1" s="1"/>
  <c r="P23" i="1" a="1"/>
  <c r="P23" i="1" s="1"/>
  <c r="S13" i="1" a="1"/>
  <c r="S13" i="1" s="1"/>
  <c r="S29" i="1" a="1"/>
  <c r="S29" i="1" s="1"/>
  <c r="S24" i="1" a="1"/>
  <c r="S24" i="1" s="1"/>
  <c r="S25" i="1" a="1"/>
  <c r="S25" i="1" s="1"/>
  <c r="Q26" i="1" a="1"/>
  <c r="Q26" i="1" s="1"/>
  <c r="O27" i="1" a="1"/>
  <c r="O27" i="1" s="1"/>
  <c r="N30" i="1" a="1"/>
  <c r="N30" i="1" s="1"/>
  <c r="S31" i="1" a="1"/>
  <c r="S31" i="1" s="1"/>
  <c r="S22" i="1" a="1"/>
  <c r="S22" i="1" s="1"/>
  <c r="Q30" i="1" a="1"/>
  <c r="Q30" i="1" s="1"/>
  <c r="R30" i="1" a="1"/>
  <c r="R30" i="1" s="1"/>
  <c r="Q31" i="1" a="1"/>
  <c r="Q31" i="1" s="1"/>
  <c r="S23" i="1" a="1"/>
  <c r="S23" i="1" s="1"/>
  <c r="Q19" i="1" a="1"/>
  <c r="Q19" i="1" s="1"/>
  <c r="S27" i="1" a="1"/>
  <c r="S27" i="1" s="1"/>
  <c r="M13" i="1" a="1"/>
  <c r="M13" i="1" s="1"/>
  <c r="M12" i="1" a="1"/>
  <c r="M12" i="1" s="1"/>
  <c r="S12" i="1" a="1"/>
  <c r="S12" i="1" s="1"/>
  <c r="R29" i="1" a="1"/>
  <c r="R29" i="1" s="1"/>
  <c r="O31" i="1" a="1"/>
  <c r="O31" i="1" s="1"/>
  <c r="P31" i="1" a="1"/>
  <c r="P31" i="1" s="1"/>
  <c r="M29" i="1" a="1"/>
  <c r="M29" i="1" s="1"/>
  <c r="S30" i="1" a="1"/>
  <c r="S30" i="1" s="1"/>
  <c r="O14" i="1" a="1"/>
  <c r="O14" i="1" s="1"/>
  <c r="O30" i="1" a="1"/>
  <c r="O30" i="1" s="1"/>
  <c r="P29" i="1" a="1"/>
  <c r="P29" i="1" s="1"/>
  <c r="Q29" i="1" a="1"/>
  <c r="Q29" i="1" s="1"/>
  <c r="Q18" i="1" a="1"/>
  <c r="Q18" i="1" s="1"/>
  <c r="O29" i="1" a="1"/>
  <c r="O29" i="1" s="1"/>
  <c r="Q27" i="1" a="1"/>
  <c r="Q27" i="1" s="1"/>
  <c r="O21" i="1" a="1"/>
  <c r="O21" i="1" s="1"/>
  <c r="P27" i="1" a="1"/>
  <c r="P27" i="1" s="1"/>
  <c r="O22" i="1" a="1"/>
  <c r="O22" i="1" s="1"/>
  <c r="S16" i="1" a="1"/>
  <c r="S16" i="1" s="1"/>
  <c r="N12" i="1" a="1"/>
  <c r="N12" i="1" s="1"/>
  <c r="O23" i="1" a="1"/>
  <c r="O23" i="1" s="1"/>
  <c r="R13" i="1" a="1"/>
  <c r="R13" i="1" s="1"/>
  <c r="S14" i="1" a="1"/>
  <c r="S14" i="1" s="1"/>
  <c r="P13" i="1" a="1"/>
  <c r="P13" i="1" s="1"/>
  <c r="R14" i="1" a="1"/>
  <c r="R14" i="1" s="1"/>
  <c r="P15" i="1" a="1"/>
  <c r="P15" i="1" s="1"/>
  <c r="P16" i="1" a="1"/>
  <c r="P16" i="1" s="1"/>
  <c r="P17" i="1" a="1"/>
  <c r="P17" i="1" s="1"/>
  <c r="P24" i="1" a="1"/>
  <c r="P24" i="1" s="1"/>
  <c r="P25" i="1" a="1"/>
  <c r="P25" i="1" s="1"/>
  <c r="S26" i="1" a="1"/>
  <c r="S26" i="1" s="1"/>
  <c r="Q13" i="1" a="1"/>
  <c r="Q13" i="1" s="1"/>
  <c r="O15" i="1" a="1"/>
  <c r="O15" i="1" s="1"/>
  <c r="O13" i="1" a="1"/>
  <c r="O13" i="1" s="1"/>
  <c r="Q11" i="1" a="1"/>
  <c r="Q11" i="1" s="1"/>
  <c r="R11" i="1" a="1"/>
  <c r="R11" i="1" s="1"/>
  <c r="S11" i="1" a="1"/>
  <c r="S11" i="1" s="1"/>
  <c r="P11" i="1" a="1"/>
  <c r="P11" i="1" s="1"/>
  <c r="N11" i="1" a="1"/>
  <c r="N11" i="1" s="1"/>
  <c r="S17" i="1" a="1"/>
  <c r="S17" i="1" s="1"/>
  <c r="Q12" i="1" a="1"/>
  <c r="Q12" i="1" s="1"/>
  <c r="Q17" i="1" a="1"/>
  <c r="Q17" i="1" s="1"/>
  <c r="Q25" i="1" a="1"/>
  <c r="Q25" i="1" s="1"/>
  <c r="O12" i="1" a="1"/>
  <c r="O12" i="1" s="1"/>
  <c r="N14" i="1" a="1"/>
  <c r="N14" i="1" s="1"/>
  <c r="R16" i="1" a="1"/>
  <c r="R16" i="1" s="1"/>
  <c r="P19" i="1" a="1"/>
  <c r="P19" i="1" s="1"/>
  <c r="N22" i="1" a="1"/>
  <c r="N22" i="1" s="1"/>
  <c r="R24" i="1" a="1"/>
  <c r="R24" i="1" s="1"/>
  <c r="M21" i="1" a="1"/>
  <c r="M21" i="1" s="1"/>
  <c r="N15" i="1" a="1"/>
  <c r="N15" i="1" s="1"/>
  <c r="R17" i="1" a="1"/>
  <c r="R17" i="1" s="1"/>
  <c r="N23" i="1" a="1"/>
  <c r="N23" i="1" s="1"/>
  <c r="R25" i="1" a="1"/>
  <c r="R25" i="1" s="1"/>
  <c r="N16" i="1" a="1"/>
  <c r="N16" i="1" s="1"/>
  <c r="R18" i="1" a="1"/>
  <c r="R18" i="1" s="1"/>
  <c r="P21" i="1" a="1"/>
  <c r="P21" i="1" s="1"/>
  <c r="N24" i="1" a="1"/>
  <c r="N24" i="1" s="1"/>
  <c r="R26" i="1" a="1"/>
  <c r="R26" i="1" s="1"/>
  <c r="O17" i="1" a="1"/>
  <c r="O17" i="1" s="1"/>
  <c r="S19" i="1" a="1"/>
  <c r="S19" i="1" s="1"/>
  <c r="Q22" i="1" a="1"/>
  <c r="Q22" i="1" s="1"/>
  <c r="O25" i="1" a="1"/>
  <c r="O25" i="1" s="1"/>
  <c r="Q15" i="1" a="1"/>
  <c r="Q15" i="1" s="1"/>
  <c r="O18" i="1" a="1"/>
  <c r="O18" i="1" s="1"/>
  <c r="Q23" i="1" a="1"/>
  <c r="Q23" i="1" s="1"/>
  <c r="O26" i="1" a="1"/>
  <c r="O26" i="1" s="1"/>
  <c r="Q16" i="1" a="1"/>
  <c r="Q16" i="1" s="1"/>
  <c r="S21" i="1" a="1"/>
  <c r="S21" i="1" s="1"/>
  <c r="Q24" i="1" a="1"/>
  <c r="Q24" i="1" s="1"/>
  <c r="R12" i="1" a="1"/>
  <c r="R12" i="1" s="1"/>
  <c r="Q14" i="1" a="1"/>
  <c r="Q14" i="1" s="1"/>
  <c r="P9" i="1" a="1"/>
  <c r="P9" i="1" s="1"/>
  <c r="Q21" i="1" a="1"/>
  <c r="Q21" i="1" s="1"/>
  <c r="P12" i="1" a="1"/>
  <c r="P12" i="1" s="1"/>
  <c r="O10" i="1" a="1"/>
  <c r="O10" i="1" s="1"/>
  <c r="Q10" i="1" a="1"/>
  <c r="Q10" i="1" s="1"/>
  <c r="S10" i="1" a="1"/>
  <c r="S10" i="1" s="1"/>
  <c r="N10" i="1" a="1"/>
  <c r="N10" i="1" s="1"/>
  <c r="P10" i="1" a="1"/>
  <c r="P10" i="1" s="1"/>
  <c r="O16" i="1" a="1"/>
  <c r="O16" i="1" s="1"/>
  <c r="M11" i="1" a="1"/>
  <c r="M11" i="1" s="1"/>
  <c r="N13" i="1" a="1"/>
  <c r="N13" i="1" s="1"/>
  <c r="O20" i="1" a="1"/>
  <c r="O20" i="1" s="1"/>
  <c r="N17" i="1" a="1"/>
  <c r="N17" i="1" s="1"/>
  <c r="P30" i="1" a="1"/>
  <c r="P30" i="1" s="1"/>
  <c r="N25" i="1" a="1"/>
  <c r="N25" i="1" s="1"/>
  <c r="O28" i="1" a="1"/>
  <c r="O28" i="1" s="1"/>
  <c r="O32" i="1" a="1"/>
  <c r="O32" i="1" s="1"/>
  <c r="R10" i="1" a="1"/>
  <c r="R10" i="1" s="1"/>
  <c r="O11" i="1" a="1"/>
  <c r="O11" i="1" s="1"/>
  <c r="R23" i="1" a="1"/>
  <c r="R23" i="1" s="1"/>
  <c r="P22" i="1" a="1"/>
  <c r="P22" i="1" s="1"/>
  <c r="O24" i="1" a="1"/>
  <c r="O24" i="1" s="1"/>
  <c r="R27" i="1" a="1"/>
  <c r="R27" i="1" s="1"/>
  <c r="R19" i="1" a="1"/>
  <c r="R19" i="1" s="1"/>
  <c r="P14" i="1" a="1"/>
  <c r="P14" i="1" s="1"/>
  <c r="N29" i="1" a="1"/>
  <c r="N29" i="1" s="1"/>
  <c r="M3" i="1"/>
  <c r="N21" i="1" a="1"/>
  <c r="N21" i="1" s="1"/>
  <c r="S8" i="1" a="1"/>
  <c r="S8" i="1" s="1"/>
  <c r="R9" i="1" a="1"/>
  <c r="R9" i="1" s="1"/>
  <c r="Q9" i="1" a="1"/>
  <c r="Q9" i="1" s="1"/>
  <c r="S9" i="1" a="1"/>
  <c r="S9" i="1" s="1"/>
  <c r="M10" i="1" a="1"/>
  <c r="M10" i="1" s="1"/>
  <c r="R8" i="1" a="1"/>
  <c r="R8" i="1" s="1"/>
  <c r="N8" i="1" a="1"/>
  <c r="N8" i="1" s="1"/>
  <c r="R31" i="1" a="1"/>
  <c r="R31" i="1" s="1"/>
  <c r="Q8" i="1" a="1"/>
  <c r="Q8" i="1" s="1"/>
  <c r="P8" i="1" a="1"/>
  <c r="P8" i="1" s="1"/>
  <c r="O8" i="1" a="1"/>
  <c r="O8" i="1" s="1"/>
  <c r="M9" i="1" a="1"/>
  <c r="M9" i="1" s="1"/>
  <c r="O9" i="1" a="1"/>
  <c r="O9" i="1" s="1"/>
  <c r="N9" i="1" a="1"/>
  <c r="N9" i="1" s="1"/>
  <c r="P18" i="1" a="1"/>
  <c r="P18" i="1" s="1"/>
  <c r="M18" i="1" a="1"/>
  <c r="M18" i="1" s="1"/>
  <c r="P26" i="1" a="1"/>
  <c r="P26" i="1" s="1"/>
  <c r="M26" i="1" a="1"/>
  <c r="M26" i="1" s="1"/>
  <c r="R15" i="1" a="1"/>
  <c r="R15" i="1" s="1"/>
  <c r="M15" i="1" a="1"/>
  <c r="M15"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<sst xmlns="http://schemas.openxmlformats.org/spreadsheetml/2006/main" count="475" uniqueCount="272">
  <si>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</si>
  <si>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</si>
  <si>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</si>
  <si>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</si>
  <si>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</si>
  <si>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</si>
  <si>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</si>
  <si>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</si>
  <si>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</si>
  <si>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</si>
  <si>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</si>
  <si>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</si>
  <si>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</si>
  <si>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</si>
  <si>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</si>
  <si>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</si>
  <si>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</si>
  <si>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</si>
  <si>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</si>
  <si>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</si>
  <si>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</si>
  <si>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</si>
  <si>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</si>
  <si>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</si>
  <si>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</si>
  <si>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</si>
  <si>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</si>
  <si>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</si>
  <si>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</si>
  <si>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</si>
  <si>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</si>
  <si>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</si>
  <si>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Exam 5 - Fall 2015</t>
  </si>
  <si>
    <t>Calculate the written and earned exposures for calendar year 2014.</t>
  </si>
  <si>
    <t>Calculate the earned premium at current rate level for calendar year 2014 using both the parallelogram method
and extension of exposures method, and discuss which method is more appropriate for this situation.</t>
  </si>
  <si>
    <t>Given the following information:</t>
  </si>
  <si>
    <t>Number of Autos Written on Effective Date</t>
  </si>
  <si>
    <t>Effective Date</t>
  </si>
  <si>
    <t>• All policies have six-month terms.</t>
  </si>
  <si>
    <t>• The exposure base is earned car years.</t>
  </si>
  <si>
    <t>• The premium per auto is $500 per six-month term for policies effective through August 31, 2014.</t>
  </si>
  <si>
    <t>• A uniform rate change of -18% became effective September 1, 2014.</t>
  </si>
  <si>
    <t>An actuary has calculated a rate level indication, using only the smaller insurer's historical data for that state.</t>
  </si>
  <si>
    <t>Explain the general role of credibility in ratemaking.</t>
  </si>
  <si>
    <t>Propose a complement of credibility for the analysis and evaluate it based on three desirable qualities.</t>
  </si>
  <si>
    <t>An actuary is calculating a rate change to be effective July 1, 2016. Given the following:</t>
  </si>
  <si>
    <t>• Policies are written on a semi-annual basis.</t>
  </si>
  <si>
    <t>• Rates are expected to be in effect for one year.</t>
  </si>
  <si>
    <t>• The exposure base is non-inflationary.</t>
  </si>
  <si>
    <t>Number of Points</t>
  </si>
  <si>
    <t>Frequency Exponential Fit</t>
  </si>
  <si>
    <t>Severity Exponential Fit</t>
  </si>
  <si>
    <t>20 point</t>
  </si>
  <si>
    <t>16 point</t>
  </si>
  <si>
    <t>12 point</t>
  </si>
  <si>
    <t>8 point</t>
  </si>
  <si>
    <t>6 point</t>
  </si>
  <si>
    <t>4 point</t>
  </si>
  <si>
    <t>Calculate a pure premium trend factor for accident year 2012, justifying the selected trends and methodology.</t>
  </si>
  <si>
    <t>Direct Impact of Benefit Change</t>
  </si>
  <si>
    <t>+6.5%</t>
  </si>
  <si>
    <t>+4.3%</t>
  </si>
  <si>
    <t>In doing a rate level calculation, the actuary for this insurance company has selected an annual loss trend based on unadjusted pure premium data from 2012 through 2014. Assess the appropriateness of this selection and suggest an adjustment, if necessary.</t>
  </si>
  <si>
    <t>Calculate the 2014 operating expense ratio.</t>
  </si>
  <si>
    <t>Written Premium</t>
  </si>
  <si>
    <t>Earned Premium</t>
  </si>
  <si>
    <t>Commissions</t>
  </si>
  <si>
    <t>Taxes, License &amp; Fees</t>
  </si>
  <si>
    <t>General Expenses</t>
  </si>
  <si>
    <t>LAE ratio (to loss)</t>
  </si>
  <si>
    <t>Combined Ratio</t>
  </si>
  <si>
    <t>Calendar Year 2014</t>
  </si>
  <si>
    <t>Given the following ratemaking information for a catastrophe-prone homeowners book of business:</t>
  </si>
  <si>
    <t>Calendar/Accident Year</t>
  </si>
  <si>
    <t>Earned Exposures (EE)</t>
  </si>
  <si>
    <t>Amount of Insurance Years (AIY) ($000)</t>
  </si>
  <si>
    <t>Indicated Ultimate Frequency Trended to 2014</t>
  </si>
  <si>
    <t>Indicated Ultimate Loss &amp; ALAE Severity ($) Trended to 2014</t>
  </si>
  <si>
    <t>Non-Catastrophe Data</t>
  </si>
  <si>
    <t>Using the results from part a. above, calculate the indicated rate change using the pure premium method.</t>
  </si>
  <si>
    <t>Using a frequency-severity technique with trending, calculate the ultimate non-catastrophe loss and ALAE for accident years 2013 and 2014. Justify any selections.</t>
  </si>
  <si>
    <t>• All policies are annual.</t>
  </si>
  <si>
    <t>• The new rates will be in effect for one year, beginning April 1, 2016.</t>
  </si>
  <si>
    <t>• Projected average rate= $1,070.</t>
  </si>
  <si>
    <t>• Annual frequency trend= 3%.</t>
  </si>
  <si>
    <t>• Annual loss and ALAE severity trend = 4%.</t>
  </si>
  <si>
    <t>• Annual AIY/EE ratio trend= 3%.</t>
  </si>
  <si>
    <t>• 20-year average historical ratio of non-modeled catastrophe losses and ALAE to AIY = 0.08.</t>
  </si>
  <si>
    <t>• Projected modeled average catastrophe loss and LAE = $68.36.</t>
  </si>
  <si>
    <t>• Variable expense ratio= 18%.</t>
  </si>
  <si>
    <t>• Fixed expense provision = $54.36.</t>
  </si>
  <si>
    <t>• ULAE provision = 4% of loss and ALAE.</t>
  </si>
  <si>
    <t>• Target undeiwriting profit provision = 6%.</t>
  </si>
  <si>
    <t>A company has a combined ratio of 125% in the first year of writing policies.</t>
  </si>
  <si>
    <t>Explain two reasons why the company could be profitable in the long run without increasing rates.</t>
  </si>
  <si>
    <t>Territory A</t>
  </si>
  <si>
    <t>Territory B</t>
  </si>
  <si>
    <t>Smoke Detector</t>
  </si>
  <si>
    <t>No Smoke Detector</t>
  </si>
  <si>
    <t xml:space="preserve">Relativities </t>
  </si>
  <si>
    <t>2014 Earned Exposures</t>
  </si>
  <si>
    <t>Accident Year 2014 Incurred Loss &amp; ALAE</t>
  </si>
  <si>
    <t>• Base rate= $550.</t>
  </si>
  <si>
    <t>• All rates are effective January 1 of each year.</t>
  </si>
  <si>
    <t>• Assume data for 2014 is fully credible.</t>
  </si>
  <si>
    <t>Evaluate the impact that the relativity changes may have on this book of business in the short and long term.</t>
  </si>
  <si>
    <t>An automobile insurer has calculated indicated rating plan factors using both a loss ratio analysis and a generalized linear model (GLM). Data from years 2012-2014 was used in both analyses. Given the following output for the proposed Annual Mileage rating variable:</t>
  </si>
  <si>
    <t>Using the data in each graph above, discuss whether annual mileage would be a good rating variable.</t>
  </si>
  <si>
    <t>Recommend whether the insurer should add annual mileage to their rating plan.</t>
  </si>
  <si>
    <t>Taking into account two other criteria of a good rating variable, discuss whether annual mileage would be a good rating variable.</t>
  </si>
  <si>
    <t>A homeowners insurance company uses only two rating variables, territory and amount of insurance. The company wishes to accomplish the following as part of an upcoming rate filing:</t>
  </si>
  <si>
    <t>• Achieve an indicated average rate increase of +15%.</t>
  </si>
  <si>
    <t>• Update class plan relativities based on indicated results.</t>
  </si>
  <si>
    <t>• Adopt a minimum premium requirement of $800.</t>
  </si>
  <si>
    <t>• Keep the same base classes.</t>
  </si>
  <si>
    <t>The following information applies to the company's current book of business:</t>
  </si>
  <si>
    <t>• Current base rate per exposure is $1,250.</t>
  </si>
  <si>
    <t>Using the extension of exposures method, calculate the base rate that satisfies all of the company's objectives.</t>
  </si>
  <si>
    <t>Amount of Insurance</t>
  </si>
  <si>
    <t>Less than $100,000</t>
  </si>
  <si>
    <t>Greater than or Equal to $100,000</t>
  </si>
  <si>
    <t>Current Relativity</t>
  </si>
  <si>
    <t>Indicated Relativity</t>
  </si>
  <si>
    <t>Territory</t>
  </si>
  <si>
    <t>Territory 1</t>
  </si>
  <si>
    <t>Territory 2</t>
  </si>
  <si>
    <t>In-Force Exposure Distribution</t>
  </si>
  <si>
    <t>Given the following information about a property:</t>
  </si>
  <si>
    <t>• Value of property= $750,000</t>
  </si>
  <si>
    <t>• Required Coinsurance = 85%</t>
  </si>
  <si>
    <t>• Amount of Insurance purchased = $600,000</t>
  </si>
  <si>
    <t>• There is a 30% chance of total loss, given a claim.</t>
  </si>
  <si>
    <t>• All other losses are uniformly distributed between $0 and $750,000.</t>
  </si>
  <si>
    <t>• Frequency of loss = 2%</t>
  </si>
  <si>
    <t>Draw a graph of the coinsurance penalty as a function of loss amount. Label and give values of all critical points.</t>
  </si>
  <si>
    <t>Below are the parameters for a retrospectively rated policy with an annual policy period:</t>
  </si>
  <si>
    <t>Standard Premium</t>
  </si>
  <si>
    <t>Basic Premium</t>
  </si>
  <si>
    <t>Loss Conversion Factor</t>
  </si>
  <si>
    <t>Tax Multiplier</t>
  </si>
  <si>
    <t>Min Retro Premium Ratio</t>
  </si>
  <si>
    <t>Max Retro Premium Ratio</t>
  </si>
  <si>
    <t>Evaluation at Age</t>
  </si>
  <si>
    <t>18 months</t>
  </si>
  <si>
    <t>30 months</t>
  </si>
  <si>
    <t>Limited Reported Losses</t>
  </si>
  <si>
    <t>Calculate the retrospective premium at 18 months and 30 months.</t>
  </si>
  <si>
    <t>Given the following data for an insurer that writes auto coverage in two states:</t>
  </si>
  <si>
    <t>Underwriting Year</t>
  </si>
  <si>
    <t>State A Earned Premium ($000)</t>
  </si>
  <si>
    <t>State B Earned Premium ($000)</t>
  </si>
  <si>
    <t>State</t>
  </si>
  <si>
    <t>A</t>
  </si>
  <si>
    <t>B</t>
  </si>
  <si>
    <t>Reported CDFs as of (months)</t>
  </si>
  <si>
    <t>• State A policy limit is $50,000</t>
  </si>
  <si>
    <t>• State B policy limit is $25,000</t>
  </si>
  <si>
    <t>Discuss an argument for and an argument against combining State A and State B when performing an unpaid claims analysis.</t>
  </si>
  <si>
    <t>Discuss the expected change in severity from 2012 to 2014 when combining the experience from State A and State B.</t>
  </si>
  <si>
    <t>List three considerations when establishing a large claim threshold for the purpose of estimating unpaid claims.</t>
  </si>
  <si>
    <t>Using the claims data above, build the following cumulative development triangles with annual December 31 valuations:
i. Report year reported claims net of any recoveries
ii. Accident year paid claims net of any recoveries</t>
  </si>
  <si>
    <t>Briefly discuss one advantage and one disadvantage of using each of the data aggregation methods in part a. above when performing an unpaid claim analysis.</t>
  </si>
  <si>
    <t>Claim #1</t>
  </si>
  <si>
    <t>Accident occurs</t>
  </si>
  <si>
    <t>Claim is reported and opened with initial case outstanding of $5,000</t>
  </si>
  <si>
    <t>A payment of $2,000 is made and case outstanding is reduced to $4,000</t>
  </si>
  <si>
    <t>Claim is closed with an additional payment of $8,000</t>
  </si>
  <si>
    <t>A deductible amount of $1,000 is recovered on the claim</t>
  </si>
  <si>
    <t>Claim #2</t>
  </si>
  <si>
    <t>Claim #3</t>
  </si>
  <si>
    <t>Claim #4</t>
  </si>
  <si>
    <t>Claim is reported and opened with initial case outstanding of $1,000</t>
  </si>
  <si>
    <t>Case outstanding is reduced to $500</t>
  </si>
  <si>
    <t>Claim is closed with a total payment of $3,000</t>
  </si>
  <si>
    <t>Claim is reported and opened with initial case outstanding of $10,000</t>
  </si>
  <si>
    <t>Claim is closed without payment</t>
  </si>
  <si>
    <t>Claim is reported and opened with initial case outstanding of $3,000</t>
  </si>
  <si>
    <t>Accident Year</t>
  </si>
  <si>
    <t>12 Months</t>
  </si>
  <si>
    <t>24 Months</t>
  </si>
  <si>
    <t>36 Months</t>
  </si>
  <si>
    <t>48 Months</t>
  </si>
  <si>
    <t>Reported Claims ($000)</t>
  </si>
  <si>
    <t>Calendar Year</t>
  </si>
  <si>
    <t>On-Level Earned Premium ($000)</t>
  </si>
  <si>
    <t>• Annual claims trend = 4%.</t>
  </si>
  <si>
    <t>• Assume no development beyond 48 months.</t>
  </si>
  <si>
    <t>Calculate the estimated ultimate claims for accident year 2014 using the reported development technique.</t>
  </si>
  <si>
    <t>Given the following data:</t>
  </si>
  <si>
    <t>Earned Premium ($000s)</t>
  </si>
  <si>
    <t>• The a priori expected claim ratio for all accident years is 51 %.</t>
  </si>
  <si>
    <t>• There is no development after 48 months.</t>
  </si>
  <si>
    <t>Calculate ultimate claims for accident year 2014 using the reported Bornhuetter-Ferguson technique. Justify all selections.</t>
  </si>
  <si>
    <t>Discuss the applicability of the Bornhuetter-Ferguson technique when cumulative claim development factors are less than 1.00.</t>
  </si>
  <si>
    <t>An actuary has performed a reserve analysis on a line of business using four techniques. The data, techniques, and assumptions are as follows:</t>
  </si>
  <si>
    <t>Recommend two changes to the actuary's selected assumptions across the techniques and justify the changes.</t>
  </si>
  <si>
    <t>For accident year 2014, calculate a revised estimate of ultimate claims for each of the four techniques based on the recommendations made in part a. above..</t>
  </si>
  <si>
    <t>Assume the actuary selected ultimate claims as the average of the four techniques.</t>
  </si>
  <si>
    <t>Selected Ultimate Claims ($000)</t>
  </si>
  <si>
    <t>Given the revised estimates calculated in part b. above, fully assess the reasonableness of the actuary's accident year 2014 selected ultimate claims estimate of $20,149,000.</t>
  </si>
  <si>
    <t>Reported Claims ($000) as of (months)</t>
  </si>
  <si>
    <t>12-24</t>
  </si>
  <si>
    <t>24-36</t>
  </si>
  <si>
    <t>36-48</t>
  </si>
  <si>
    <t>48-60</t>
  </si>
  <si>
    <t>60-Ult</t>
  </si>
  <si>
    <t>Reported Claim Age to Age Factors</t>
  </si>
  <si>
    <t>Selected</t>
  </si>
  <si>
    <t>CDF to Ultimate</t>
  </si>
  <si>
    <t>Paid Claims ($000) as of (months)</t>
  </si>
  <si>
    <t>Paid Claim Age to Age Factors</t>
  </si>
  <si>
    <t>Ratio of Paid Claims to Reported Claims as of (months)</t>
  </si>
  <si>
    <t>Earned Premium ($000)</t>
  </si>
  <si>
    <t>Reported ($000)</t>
  </si>
  <si>
    <t>Paid ($000)</t>
  </si>
  <si>
    <t>Development Techniques</t>
  </si>
  <si>
    <t>Bornhuetter-Ferguson Techniques</t>
  </si>
  <si>
    <t>Projected Ultimate Claims</t>
  </si>
  <si>
    <t>• Claims ratio trend is 0%.</t>
  </si>
  <si>
    <t>• There is no reported development beyond 60 months.</t>
  </si>
  <si>
    <t>• Selected expected claim ratio used in Bornhuetter-Ferguson Techniques is 65%.</t>
  </si>
  <si>
    <t>An actuary for a large general liability insurer uses a frequency-severity technique to determine the estimate of unpaid
claims.</t>
  </si>
  <si>
    <t>Recommend and justify an improvement to the actuary's estimation of unpaid claims given the change in deductible offerings described in part b. above.</t>
  </si>
  <si>
    <t>The insurer recently changed their offering from large deductible policies to small deductible policies. Discuss the impact of this change on the frequency-severity technique, including an assessment of the appropriateness of the technique.</t>
  </si>
  <si>
    <t>Discuss whether the frequency-severity technique is appropriate for determining an estimate of unpaid claims for general liability.</t>
  </si>
  <si>
    <t>Cumulative Reported Claim Counts</t>
  </si>
  <si>
    <t>Cumulative Closed Claim Counts</t>
  </si>
  <si>
    <t>• Assume no reported development after 36 months.</t>
  </si>
  <si>
    <t>Based on disposal rates, assess the appropriateness of using a Berquist-Sherman paid claims development adjustment.</t>
  </si>
  <si>
    <t>Given the additional information below, discuss a possible distortion when using the Berquist-Sherman paid claim development adjustment.</t>
  </si>
  <si>
    <t>Unadjusted Paid Claims Severity on Closed</t>
  </si>
  <si>
    <t>• Assume no partial payments.</t>
  </si>
  <si>
    <t>An actuary is using the development technique based on accident year data to calculate ultimate claim estimates at 12 months maturity.
For each issue provided below, briefly discuss how it may impact the analysis and propose an appropriate response to mitigate the issue.</t>
  </si>
  <si>
    <t>The actuary observes a long development pattern.</t>
  </si>
  <si>
    <t>Tort reforms anticipated to decrease severity on all open and future claims were recently enacted.</t>
  </si>
  <si>
    <t>In recent years, policies have been written with higher deductibles than in prior years.</t>
  </si>
  <si>
    <t>The insurer has implemented a new claims system that allows faster processing of claims.</t>
  </si>
  <si>
    <t>An insurer has business reinsured through an excess of loss reinsurance arrangement and a stop loss limit
reinsurance arrangement.</t>
  </si>
  <si>
    <t>Calculate the IBNR for policy years 2012 through 2014 net of all reinsurance.</t>
  </si>
  <si>
    <t>Calculate the unpaid claims for policy years 2012 through 2014 net of all reinsurance.</t>
  </si>
  <si>
    <t>Policy Year</t>
  </si>
  <si>
    <t>Gross Ultimate Claims Estimate ($000)</t>
  </si>
  <si>
    <t>Net Ultimate Claims Estimate ($000)</t>
  </si>
  <si>
    <t>Claims as of December 31, 2014</t>
  </si>
  <si>
    <t>Net of Excess of Loss Reinsurance</t>
  </si>
  <si>
    <t>Given the following data as of December 31, 2014:</t>
  </si>
  <si>
    <t>Paid Claims Only ($000) as of (months)</t>
  </si>
  <si>
    <t>Paid ALAE ($000) as of (months)</t>
  </si>
  <si>
    <t>Selected Ultimate Claims Only ($000)</t>
  </si>
  <si>
    <t>• Assume that no development occurs after 48 months.</t>
  </si>
  <si>
    <t>Select and justify a reasonable estimate of ultimate ALAE for accident year 2014 based on the estimates calculated in parts a. and b. above.</t>
  </si>
  <si>
    <t>Calculate ultimate ALAE using the additive alternative approach to the technique in part a. above for accident years 2012, 2013, and 2014.</t>
  </si>
  <si>
    <t>Calculate ultimate ALAE using the multiplicative development technique applied to the ratio of paid ALAE-to-paid claims only for accident years 2012, 2013, and 2014.</t>
  </si>
  <si>
    <t>An actuary has performed the following unpaid claims analysis as of December 31, 2014:</t>
  </si>
  <si>
    <t>For accident year 2014, determine the expected incremental reported and paid claims in calendar year 2015 based on the development techniques.</t>
  </si>
  <si>
    <t>For accident year 2014, determine the expected reported and paid claims in calendar year 2015 based on the actuary's ultimate claim selections.</t>
  </si>
  <si>
    <t>Assume for accident year 2014, the reported claims are $3,300,000 and the paid claims are $2,400,000 in calendar year 2015. Assess whether the actuary's estimate of the ultimate claims should change.</t>
  </si>
  <si>
    <t>Development Technique Ultimate Claims</t>
  </si>
  <si>
    <t>Based on two relevant criteria, propose and briefly justify an appropriate exposure base for a hospital professional liability policy.</t>
  </si>
  <si>
    <t>Based on two relevant criteria, propose and briefly justify an appropriate exposure base for a general liability policy for a restaurant.</t>
  </si>
  <si>
    <t>A personal auto insurer has recently completed the acquisition of a smaller insurer in order to increase their market share in a state.</t>
  </si>
  <si>
    <t>• The annual frequency and severity exponential trend fits based on data for the 12 months ending each quarter evaluated through December 31, 2014 are as follows:</t>
  </si>
  <si>
    <t>Calculate the direct benefit change loss adjustment factor for fourth accident quarter 2014, assuming both changes only affect losses on policies written on or after the effective date of the change.</t>
  </si>
  <si>
    <t>Calculate the direct benefit change loss adjustment factor for first policy quarter 2014, assuming both changes affect all claims that occur on or after the effective date of the change.</t>
  </si>
  <si>
    <t>An insurance company writes annual policies. The history of law and coverage changes affecting benefit levels is as follows:</t>
  </si>
  <si>
    <t>Considering management constraints, use the loss ratio method to calculate the territorial relativity changes for a revenue-neutral overall change.</t>
  </si>
  <si>
    <t>• Management has decided that the relativity of the highest-rated territory will not exceed 130% of the lowest-rated territory in any future rate level change.</t>
  </si>
  <si>
    <t>Calculate the rate per $1000 of insurance to be charged for this property, assuming no coinsurance penalty is used.</t>
  </si>
  <si>
    <t>Contrast the effect that large claims have on the development technique and the Bornhuetter-Ferguson technique for estimation of unpaid claims.</t>
  </si>
  <si>
    <t>Calculate the estimated ultimate claims for accident year 2014 using the expected claims technique. Justify the expected loss ratio selection.</t>
  </si>
  <si>
    <t>Calendar / Accident Year</t>
  </si>
  <si>
    <t>Stop Loss Limit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</si>
</sst>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quot;$&quot;#,##0.00_);[Red]\(&quot;$&quot;#,##0.00\)"/>
    <numFmt numFmtId="166" formatCode="0.0%"/>
    <numFmt numFmtId="167" formatCode="[$-409]mmmm\ d\,\ yyyy;@"/>
    <numFmt numFmtId="168" formatCode="&quot;$&quot;#,##0"/>
    <numFmt numFmtId="169" formatCode="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u/>
      <sz val="11"/>
      <name val="Calibri"/>
      <family val="2"/>
      <scheme val="minor"/>
    </font>
    <font>
      <b/>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7" tint="0.5999938962981048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cellStyleXfs>
  <cellXfs count="109">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1" xfId="0" applyFont="1" applyFill="1" applyBorder="1" applyAlignment="1" applyProtection="1">
      <alignment horizontal="center"/>
      <protection locked="0"/>
    </xf>
    <xf numFmtId="166" fontId="2" fillId="0" borderId="0" xfId="1" applyNumberFormat="1" applyFont="1" applyAlignment="1">
      <alignment horizontal="center"/>
    </xf>
    <xf numFmtId="0" fontId="2" fillId="2" borderId="2" xfId="0" applyFont="1" applyFill="1" applyBorder="1" applyAlignment="1">
      <alignment horizontal="center"/>
    </xf>
    <xf numFmtId="0" fontId="4" fillId="2" borderId="5" xfId="0" applyFont="1" applyFill="1" applyBorder="1" applyAlignment="1">
      <alignment horizontal="center"/>
    </xf>
    <xf numFmtId="0" fontId="5" fillId="2" borderId="5" xfId="0" applyFont="1" applyFill="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0"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0" xfId="2" quotePrefix="1" applyBorder="1" applyAlignment="1">
      <alignment horizontal="center"/>
    </xf>
    <xf numFmtId="0" fontId="0" fillId="0" borderId="12" xfId="0" applyBorder="1" applyAlignment="1">
      <alignment horizontal="left"/>
    </xf>
    <xf numFmtId="0" fontId="0" fillId="0" borderId="13" xfId="0" applyBorder="1" applyAlignment="1">
      <alignment horizontal="left"/>
    </xf>
    <xf numFmtId="2" fontId="0" fillId="0" borderId="11" xfId="0" applyNumberFormat="1" applyBorder="1" applyAlignment="1">
      <alignment horizontal="center"/>
    </xf>
    <xf numFmtId="2" fontId="2" fillId="0" borderId="1" xfId="0" applyNumberFormat="1" applyFont="1" applyBorder="1" applyAlignment="1">
      <alignment horizontal="center"/>
    </xf>
    <xf numFmtId="0" fontId="0" fillId="2" borderId="3" xfId="0" applyFill="1" applyBorder="1"/>
    <xf numFmtId="0" fontId="0" fillId="0" borderId="0" xfId="0" applyProtection="1">
      <protection locked="0"/>
    </xf>
    <xf numFmtId="0" fontId="0" fillId="2" borderId="5" xfId="0" applyFill="1" applyBorder="1"/>
    <xf numFmtId="0" fontId="0" fillId="2" borderId="5" xfId="0" applyFill="1" applyBorder="1" applyAlignment="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0" fillId="2" borderId="5" xfId="0" applyFill="1" applyBorder="1" applyProtection="1">
      <protection locked="0"/>
    </xf>
    <xf numFmtId="0" fontId="0" fillId="2" borderId="7" xfId="0" applyFill="1" applyBorder="1" applyProtection="1">
      <protection locked="0"/>
    </xf>
    <xf numFmtId="0" fontId="11" fillId="0" borderId="0" xfId="0" applyFont="1" applyProtection="1">
      <protection locked="0"/>
    </xf>
    <xf numFmtId="0" fontId="0" fillId="0" borderId="0" xfId="0" quotePrefix="1"/>
    <xf numFmtId="0" fontId="11" fillId="2" borderId="0" xfId="0" applyFont="1" applyFill="1" applyAlignment="1">
      <alignment horizontal="left"/>
    </xf>
    <xf numFmtId="0" fontId="0" fillId="2" borderId="0" xfId="0" applyFill="1" applyAlignment="1">
      <alignment horizontal="left"/>
    </xf>
    <xf numFmtId="0" fontId="0" fillId="2" borderId="6" xfId="0" applyFill="1" applyBorder="1" applyAlignment="1">
      <alignment horizontal="left"/>
    </xf>
    <xf numFmtId="0" fontId="11" fillId="2" borderId="6" xfId="0" applyFont="1" applyFill="1" applyBorder="1" applyAlignment="1">
      <alignment horizontal="left"/>
    </xf>
    <xf numFmtId="0" fontId="11" fillId="2" borderId="0" xfId="0" applyFont="1" applyFill="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14" fontId="11" fillId="2" borderId="0" xfId="0" applyNumberFormat="1" applyFont="1" applyFill="1" applyAlignment="1">
      <alignment horizontal="left"/>
    </xf>
    <xf numFmtId="3" fontId="11" fillId="2" borderId="0" xfId="0" applyNumberFormat="1" applyFont="1" applyFill="1" applyAlignment="1">
      <alignment horizontal="left"/>
    </xf>
    <xf numFmtId="0" fontId="11" fillId="2" borderId="0" xfId="0" applyFont="1" applyFill="1" applyAlignment="1">
      <alignment horizontal="center"/>
    </xf>
    <xf numFmtId="3" fontId="11" fillId="2" borderId="0" xfId="0" applyNumberFormat="1" applyFont="1" applyFill="1" applyAlignment="1">
      <alignment horizontal="center"/>
    </xf>
    <xf numFmtId="0" fontId="13" fillId="2" borderId="0" xfId="0" applyFont="1" applyFill="1" applyAlignment="1">
      <alignment horizontal="center"/>
    </xf>
    <xf numFmtId="0" fontId="11" fillId="2" borderId="15" xfId="0" applyFont="1" applyFill="1" applyBorder="1" applyAlignment="1">
      <alignment horizontal="left"/>
    </xf>
    <xf numFmtId="0" fontId="11" fillId="2" borderId="14" xfId="0" applyFont="1" applyFill="1" applyBorder="1" applyAlignment="1">
      <alignment horizontal="left"/>
    </xf>
    <xf numFmtId="0" fontId="14" fillId="2" borderId="14" xfId="0" applyFont="1" applyFill="1" applyBorder="1" applyAlignment="1">
      <alignment horizontal="center"/>
    </xf>
    <xf numFmtId="0" fontId="11" fillId="2" borderId="14" xfId="0" applyFont="1" applyFill="1" applyBorder="1" applyAlignment="1">
      <alignment horizontal="center"/>
    </xf>
    <xf numFmtId="10" fontId="11" fillId="2" borderId="14" xfId="0" applyNumberFormat="1" applyFont="1" applyFill="1" applyBorder="1" applyAlignment="1">
      <alignment horizontal="center"/>
    </xf>
    <xf numFmtId="167" fontId="11" fillId="2" borderId="14" xfId="0" applyNumberFormat="1" applyFont="1" applyFill="1" applyBorder="1" applyAlignment="1">
      <alignment horizontal="center"/>
    </xf>
    <xf numFmtId="0" fontId="11" fillId="2" borderId="14" xfId="0" quotePrefix="1" applyFont="1" applyFill="1" applyBorder="1" applyAlignment="1">
      <alignment horizontal="center"/>
    </xf>
    <xf numFmtId="0" fontId="11" fillId="2" borderId="0" xfId="0" applyFont="1" applyFill="1" applyAlignment="1">
      <alignment wrapText="1"/>
    </xf>
    <xf numFmtId="0" fontId="14" fillId="2" borderId="14" xfId="0" applyFont="1" applyFill="1" applyBorder="1" applyAlignment="1">
      <alignment horizontal="center" wrapText="1"/>
    </xf>
    <xf numFmtId="3" fontId="11" fillId="2" borderId="14" xfId="0" applyNumberFormat="1" applyFont="1" applyFill="1" applyBorder="1" applyAlignment="1">
      <alignment horizontal="center"/>
    </xf>
    <xf numFmtId="0" fontId="11" fillId="2" borderId="12" xfId="0" applyFont="1" applyFill="1" applyBorder="1" applyAlignment="1">
      <alignment horizontal="center"/>
    </xf>
    <xf numFmtId="164" fontId="11" fillId="2" borderId="14" xfId="0" applyNumberFormat="1" applyFont="1" applyFill="1" applyBorder="1" applyAlignment="1">
      <alignment horizontal="center"/>
    </xf>
    <xf numFmtId="9" fontId="11" fillId="2" borderId="14" xfId="0" applyNumberFormat="1" applyFont="1" applyFill="1" applyBorder="1" applyAlignment="1">
      <alignment horizontal="center"/>
    </xf>
    <xf numFmtId="0" fontId="13" fillId="2" borderId="0" xfId="0" applyFont="1" applyFill="1" applyAlignment="1">
      <alignment horizontal="left"/>
    </xf>
    <xf numFmtId="0" fontId="11" fillId="2" borderId="0" xfId="0" applyFont="1" applyFill="1"/>
    <xf numFmtId="0" fontId="11" fillId="2" borderId="14" xfId="0" applyFont="1" applyFill="1" applyBorder="1" applyAlignment="1" applyProtection="1">
      <alignment horizontal="center"/>
      <protection locked="0"/>
    </xf>
    <xf numFmtId="3" fontId="11" fillId="2" borderId="14" xfId="0" applyNumberFormat="1" applyFont="1" applyFill="1" applyBorder="1" applyAlignment="1" applyProtection="1">
      <alignment horizontal="center"/>
      <protection locked="0"/>
    </xf>
    <xf numFmtId="0" fontId="0" fillId="2" borderId="5" xfId="0" applyFill="1" applyBorder="1" applyAlignment="1" applyProtection="1">
      <alignment wrapText="1"/>
      <protection locked="0"/>
    </xf>
    <xf numFmtId="0" fontId="11" fillId="2" borderId="0" xfId="0" applyFont="1" applyFill="1" applyAlignment="1" applyProtection="1">
      <alignment horizontal="left" wrapText="1"/>
      <protection locked="0"/>
    </xf>
    <xf numFmtId="0" fontId="11" fillId="2" borderId="14" xfId="0" applyFont="1" applyFill="1" applyBorder="1" applyAlignment="1" applyProtection="1">
      <alignment horizontal="center" wrapText="1"/>
      <protection locked="0"/>
    </xf>
    <xf numFmtId="0" fontId="11" fillId="2" borderId="6" xfId="0" applyFont="1" applyFill="1" applyBorder="1" applyAlignment="1" applyProtection="1">
      <alignment horizontal="left" wrapText="1"/>
      <protection locked="0"/>
    </xf>
    <xf numFmtId="0" fontId="11" fillId="0" borderId="0" xfId="0" applyFont="1" applyAlignment="1" applyProtection="1">
      <alignment wrapText="1"/>
      <protection locked="0"/>
    </xf>
    <xf numFmtId="0" fontId="0" fillId="0" borderId="0" xfId="0" applyAlignment="1" applyProtection="1">
      <alignment wrapText="1"/>
      <protection locked="0"/>
    </xf>
    <xf numFmtId="0" fontId="11" fillId="2" borderId="18" xfId="0" applyFont="1" applyFill="1" applyBorder="1" applyAlignment="1">
      <alignment horizontal="center"/>
    </xf>
    <xf numFmtId="0" fontId="11" fillId="2" borderId="19" xfId="0" applyFont="1" applyFill="1" applyBorder="1" applyAlignment="1">
      <alignment horizontal="center"/>
    </xf>
    <xf numFmtId="3" fontId="11" fillId="2" borderId="15" xfId="0" applyNumberFormat="1" applyFont="1" applyFill="1" applyBorder="1" applyAlignment="1">
      <alignment horizontal="center"/>
    </xf>
    <xf numFmtId="0" fontId="11" fillId="2" borderId="19" xfId="0" quotePrefix="1" applyFont="1" applyFill="1" applyBorder="1" applyAlignment="1">
      <alignment horizontal="center"/>
    </xf>
    <xf numFmtId="0" fontId="11" fillId="2" borderId="18" xfId="0" quotePrefix="1" applyFont="1" applyFill="1" applyBorder="1" applyAlignment="1">
      <alignment horizontal="center"/>
    </xf>
    <xf numFmtId="2" fontId="11" fillId="2" borderId="20" xfId="0" applyNumberFormat="1" applyFont="1" applyFill="1" applyBorder="1" applyAlignment="1">
      <alignment horizontal="center"/>
    </xf>
    <xf numFmtId="2" fontId="11" fillId="2" borderId="0" xfId="0" applyNumberFormat="1" applyFont="1" applyFill="1" applyAlignment="1">
      <alignment horizontal="center"/>
    </xf>
    <xf numFmtId="2" fontId="11" fillId="2" borderId="15" xfId="0" applyNumberFormat="1" applyFont="1" applyFill="1" applyBorder="1" applyAlignment="1">
      <alignment horizontal="center"/>
    </xf>
    <xf numFmtId="9" fontId="11" fillId="2" borderId="15" xfId="1" applyFont="1" applyFill="1" applyBorder="1" applyAlignment="1">
      <alignment horizontal="center"/>
    </xf>
    <xf numFmtId="9" fontId="11" fillId="2" borderId="0" xfId="1" applyFont="1" applyFill="1" applyAlignment="1">
      <alignment horizontal="center"/>
    </xf>
    <xf numFmtId="9" fontId="11" fillId="2" borderId="0" xfId="1" applyFont="1" applyFill="1" applyBorder="1" applyAlignment="1">
      <alignment horizontal="center"/>
    </xf>
    <xf numFmtId="168" fontId="11" fillId="2" borderId="0" xfId="0" applyNumberFormat="1" applyFont="1" applyFill="1" applyAlignment="1">
      <alignment horizontal="center"/>
    </xf>
    <xf numFmtId="0" fontId="11" fillId="2" borderId="16" xfId="0" applyFont="1" applyFill="1" applyBorder="1" applyAlignment="1">
      <alignment horizontal="center"/>
    </xf>
    <xf numFmtId="0" fontId="11" fillId="2" borderId="14" xfId="0" applyFont="1" applyFill="1" applyBorder="1" applyAlignment="1">
      <alignment horizontal="center" wrapText="1"/>
    </xf>
    <xf numFmtId="166" fontId="11" fillId="2" borderId="14" xfId="0" applyNumberFormat="1" applyFont="1" applyFill="1" applyBorder="1" applyAlignment="1">
      <alignment horizontal="center"/>
    </xf>
    <xf numFmtId="165" fontId="11" fillId="2" borderId="14" xfId="0" applyNumberFormat="1" applyFont="1" applyFill="1" applyBorder="1" applyAlignment="1">
      <alignment horizontal="right"/>
    </xf>
    <xf numFmtId="9" fontId="11" fillId="2" borderId="14" xfId="0" applyNumberFormat="1" applyFont="1" applyFill="1" applyBorder="1" applyAlignment="1">
      <alignment horizontal="right"/>
    </xf>
    <xf numFmtId="166" fontId="11" fillId="2" borderId="14" xfId="0" applyNumberFormat="1" applyFont="1" applyFill="1" applyBorder="1" applyAlignment="1">
      <alignment horizontal="right"/>
    </xf>
    <xf numFmtId="2" fontId="11" fillId="2" borderId="14" xfId="0" applyNumberFormat="1" applyFont="1" applyFill="1" applyBorder="1" applyAlignment="1">
      <alignment horizontal="center"/>
    </xf>
    <xf numFmtId="169" fontId="11" fillId="2" borderId="14" xfId="0" applyNumberFormat="1" applyFont="1" applyFill="1" applyBorder="1" applyAlignment="1">
      <alignment horizontal="center"/>
    </xf>
    <xf numFmtId="167" fontId="11" fillId="2" borderId="0" xfId="0" applyNumberFormat="1" applyFont="1" applyFill="1" applyAlignment="1">
      <alignment horizontal="right"/>
    </xf>
    <xf numFmtId="0" fontId="13" fillId="2" borderId="0" xfId="0" applyFont="1" applyFill="1" applyAlignment="1">
      <alignment horizontal="center" wrapText="1"/>
    </xf>
    <xf numFmtId="0" fontId="13" fillId="2" borderId="15" xfId="0" applyFont="1" applyFill="1" applyBorder="1" applyAlignment="1">
      <alignment horizontal="center" wrapText="1"/>
    </xf>
    <xf numFmtId="0" fontId="11" fillId="2" borderId="16" xfId="0" applyFont="1" applyFill="1" applyBorder="1" applyAlignment="1">
      <alignment horizontal="center" wrapText="1"/>
    </xf>
    <xf numFmtId="0" fontId="2" fillId="0" borderId="0" xfId="0" applyFont="1" applyAlignment="1">
      <alignment horizontal="center" wrapText="1"/>
    </xf>
    <xf numFmtId="0" fontId="7" fillId="2" borderId="3" xfId="2" quotePrefix="1" applyFill="1" applyBorder="1" applyAlignment="1" applyProtection="1">
      <alignment horizontal="right"/>
    </xf>
    <xf numFmtId="0" fontId="7" fillId="2" borderId="4" xfId="2" applyFill="1" applyBorder="1" applyAlignment="1">
      <alignment horizontal="right"/>
    </xf>
    <xf numFmtId="0" fontId="11" fillId="2" borderId="0" xfId="0" applyFont="1" applyFill="1" applyAlignment="1">
      <alignment horizontal="left" wrapText="1"/>
    </xf>
    <xf numFmtId="0" fontId="11" fillId="2" borderId="0" xfId="0" applyFont="1" applyFill="1" applyAlignment="1">
      <alignment horizontal="left" vertical="top" wrapText="1"/>
    </xf>
    <xf numFmtId="0" fontId="11" fillId="2" borderId="14" xfId="0" applyFont="1" applyFill="1" applyBorder="1" applyAlignment="1">
      <alignment horizontal="center"/>
    </xf>
    <xf numFmtId="0" fontId="11" fillId="2" borderId="12" xfId="0" applyFont="1" applyFill="1" applyBorder="1" applyAlignment="1">
      <alignment horizontal="center"/>
    </xf>
    <xf numFmtId="0" fontId="11" fillId="2" borderId="17" xfId="0" applyFont="1" applyFill="1" applyBorder="1" applyAlignment="1">
      <alignment horizontal="center"/>
    </xf>
    <xf numFmtId="0" fontId="11" fillId="2" borderId="0" xfId="0" applyFont="1" applyFill="1" applyAlignment="1">
      <alignment horizontal="center"/>
    </xf>
    <xf numFmtId="0" fontId="13" fillId="2" borderId="0" xfId="0" applyFont="1" applyFill="1" applyAlignment="1">
      <alignment horizontal="center"/>
    </xf>
    <xf numFmtId="0" fontId="11" fillId="2" borderId="0" xfId="0" applyFont="1" applyFill="1" applyAlignment="1">
      <alignment horizontal="left"/>
    </xf>
    <xf numFmtId="3" fontId="11" fillId="2" borderId="14" xfId="0" applyNumberFormat="1" applyFont="1" applyFill="1" applyBorder="1" applyAlignment="1">
      <alignment horizontal="center"/>
    </xf>
    <xf numFmtId="3" fontId="11" fillId="2" borderId="14" xfId="0" applyNumberFormat="1" applyFont="1" applyFill="1" applyBorder="1" applyAlignment="1">
      <alignment horizontal="center" wrapText="1"/>
    </xf>
    <xf numFmtId="0" fontId="13" fillId="2" borderId="15" xfId="0" applyFont="1" applyFill="1" applyBorder="1" applyAlignment="1">
      <alignment horizontal="center"/>
    </xf>
    <xf numFmtId="0" fontId="11" fillId="2" borderId="15" xfId="0" applyFont="1" applyFill="1" applyBorder="1" applyAlignment="1">
      <alignment horizontal="center"/>
    </xf>
    <xf numFmtId="0" fontId="11" fillId="2" borderId="14" xfId="0"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8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520700</xdr:colOff>
      <xdr:row>6</xdr:row>
      <xdr:rowOff>12700</xdr:rowOff>
    </xdr:from>
    <xdr:to>
      <xdr:col>8</xdr:col>
      <xdr:colOff>165100</xdr:colOff>
      <xdr:row>30</xdr:row>
      <xdr:rowOff>106702</xdr:rowOff>
    </xdr:to>
    <xdr:pic>
      <xdr:nvPicPr>
        <xdr:cNvPr id="2" name="Picture 1">
          <a:extLst>
            <a:ext uri="{FF2B5EF4-FFF2-40B4-BE49-F238E27FC236}">
              <a16:creationId xmlns:a16="http://schemas.microsoft.com/office/drawing/2014/main" xmlns="" id="{A0D03821-2129-1EFF-BF27-C605E89B88BD}"/>
            </a:ext>
          </a:extLst>
        </xdr:cNvPr>
        <xdr:cNvPicPr>
          <a:picLocks noChangeAspect="1"/>
        </xdr:cNvPicPr>
      </xdr:nvPicPr>
      <xdr:blipFill>
        <a:blip xmlns:r="http://schemas.openxmlformats.org/officeDocument/2006/relationships" r:embed="rId1"/>
        <a:stretch>
          <a:fillRect/>
        </a:stretch>
      </xdr:blipFill>
      <xdr:spPr>
        <a:xfrm>
          <a:off x="520700" y="1231900"/>
          <a:ext cx="7772400" cy="4970802"/>
        </a:xfrm>
        <a:prstGeom prst="rect">
          <a:avLst/>
        </a:prstGeom>
      </xdr:spPr>
    </xdr:pic>
    <xdr:clientData/>
  </xdr:twoCellAnchor>
  <xdr:twoCellAnchor editAs="oneCell">
    <xdr:from>
      <xdr:col>0</xdr:col>
      <xdr:colOff>508000</xdr:colOff>
      <xdr:row>30</xdr:row>
      <xdr:rowOff>165100</xdr:rowOff>
    </xdr:from>
    <xdr:to>
      <xdr:col>8</xdr:col>
      <xdr:colOff>152400</xdr:colOff>
      <xdr:row>55</xdr:row>
      <xdr:rowOff>135530</xdr:rowOff>
    </xdr:to>
    <xdr:pic>
      <xdr:nvPicPr>
        <xdr:cNvPr id="3" name="Picture 2">
          <a:extLst>
            <a:ext uri="{FF2B5EF4-FFF2-40B4-BE49-F238E27FC236}">
              <a16:creationId xmlns:a16="http://schemas.microsoft.com/office/drawing/2014/main" xmlns="" id="{0E24B7DE-182F-E968-74D8-B008B72F4E76}"/>
            </a:ext>
          </a:extLst>
        </xdr:cNvPr>
        <xdr:cNvPicPr>
          <a:picLocks noChangeAspect="1"/>
        </xdr:cNvPicPr>
      </xdr:nvPicPr>
      <xdr:blipFill>
        <a:blip xmlns:r="http://schemas.openxmlformats.org/officeDocument/2006/relationships" r:embed="rId2"/>
        <a:stretch>
          <a:fillRect/>
        </a:stretch>
      </xdr:blipFill>
      <xdr:spPr>
        <a:xfrm>
          <a:off x="508000" y="6261100"/>
          <a:ext cx="7772400" cy="50504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ColWidth="8.85546875" defaultRowHeight="15" x14ac:dyDescent="0.25"/>
  <cols>
    <col min="12" max="12" width="12.7109375"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8" spans="1:13" ht="15.75" x14ac:dyDescent="0.2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2"/>
  <sheetViews>
    <sheetView zoomScaleNormal="100" workbookViewId="0">
      <selection activeCell="A8" sqref="A8"/>
    </sheetView>
  </sheetViews>
  <sheetFormatPr defaultColWidth="8.85546875"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x14ac:dyDescent="0.3"/>
    <row r="2" spans="1:22" ht="15" customHeight="1" thickBot="1" x14ac:dyDescent="0.3">
      <c r="L2" s="19" t="s">
        <v>30</v>
      </c>
      <c r="M2" s="22">
        <f t="array" ref="M2">IF(SUM(IF(M8:S32="",0,1))=0,"",SUM(M8:S32))</f>
        <v>0</v>
      </c>
      <c r="O2" s="13" t="s">
        <v>14</v>
      </c>
      <c r="P2" s="6">
        <f>IF(M2="","",M2/M3)</f>
        <v>0</v>
      </c>
    </row>
    <row r="3" spans="1:22" x14ac:dyDescent="0.25">
      <c r="L3" s="20" t="s">
        <v>31</v>
      </c>
      <c r="M3" s="21">
        <f>SUM(B8:B32)</f>
        <v>55.75</v>
      </c>
    </row>
    <row r="5" spans="1:22" ht="23.25" x14ac:dyDescent="0.35">
      <c r="A5" s="15" t="s">
        <v>32</v>
      </c>
      <c r="B5" s="12"/>
      <c r="C5" s="12"/>
      <c r="D5" s="12"/>
      <c r="E5" s="12"/>
      <c r="F5" s="12"/>
      <c r="G5" s="12"/>
      <c r="H5" s="12"/>
      <c r="I5" s="12"/>
      <c r="J5" s="12"/>
      <c r="K5" s="12"/>
      <c r="L5" s="12"/>
      <c r="M5" s="12"/>
      <c r="N5" s="12"/>
      <c r="O5" s="12"/>
      <c r="P5" s="12"/>
      <c r="Q5" s="12"/>
      <c r="R5" s="12"/>
      <c r="S5" s="12"/>
    </row>
    <row r="6" spans="1:22" ht="15.75" x14ac:dyDescent="0.25">
      <c r="A6" s="1"/>
      <c r="B6" s="93" t="s">
        <v>9</v>
      </c>
      <c r="C6" s="2" t="s">
        <v>1</v>
      </c>
      <c r="D6" s="2"/>
      <c r="E6" s="2"/>
      <c r="F6" s="2"/>
      <c r="G6" s="2"/>
      <c r="H6" s="2"/>
      <c r="I6" s="2"/>
      <c r="J6" s="1"/>
      <c r="L6" s="4" t="s">
        <v>11</v>
      </c>
      <c r="M6" s="2" t="s">
        <v>1</v>
      </c>
      <c r="N6" s="2"/>
      <c r="O6" s="2"/>
      <c r="P6" s="2"/>
      <c r="Q6" s="2"/>
      <c r="R6" s="2"/>
      <c r="S6" s="2"/>
    </row>
    <row r="7" spans="1:22" x14ac:dyDescent="0.25">
      <c r="A7" s="3" t="s">
        <v>0</v>
      </c>
      <c r="B7" s="93"/>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x14ac:dyDescent="0.25">
      <c r="A8" s="14">
        <v>1</v>
      </c>
      <c r="B8" s="11">
        <f>SUM(C8:I8)</f>
        <v>2.75</v>
      </c>
      <c r="C8" s="11">
        <v>0.75</v>
      </c>
      <c r="D8" s="11">
        <v>2</v>
      </c>
      <c r="E8" s="11"/>
      <c r="F8" s="11"/>
      <c r="G8" s="11"/>
      <c r="H8" s="11"/>
      <c r="I8" s="11"/>
      <c r="J8" s="10" t="str">
        <f ca="1">INDIRECT("'"&amp;A8&amp;"'!B1")</f>
        <v>Incomplete</v>
      </c>
      <c r="L8" s="14">
        <f>A8</f>
        <v>1</v>
      </c>
      <c r="M8" s="11" cm="1">
        <f t="array" ref="M8">IFERROR(INDEX('1'!$A:$A,MATCH(M$7,'1'!$A:$A,FALSE)+2),"")</f>
        <v>0</v>
      </c>
      <c r="N8" s="11" cm="1">
        <f t="array" ref="N8">IFERROR(INDEX('1'!$A:$A,MATCH(N$7,'1'!$A:$A,FALSE)+2),"")</f>
        <v>0</v>
      </c>
      <c r="O8" s="11" t="str" cm="1">
        <f t="array" ref="O8">IFERROR(INDEX('1'!$A:$A,MATCH(O$7,'1'!$A:$A,FALSE)+2),"")</f>
        <v/>
      </c>
      <c r="P8" s="11" t="str" cm="1">
        <f t="array" ref="P8">IFERROR(INDEX('1'!$A:$A,MATCH(P$7,'1'!$A:$A,FALSE)+2),"")</f>
        <v/>
      </c>
      <c r="Q8" s="11" t="str" cm="1">
        <f t="array" ref="Q8">IFERROR(INDEX('1'!$A:$A,MATCH(Q$7,'1'!$A:$A,FALSE)+2),"")</f>
        <v/>
      </c>
      <c r="R8" s="11" t="str" cm="1">
        <f t="array" ref="R8">IFERROR(INDEX('1'!$A:$A,MATCH(R$7,'1'!$A:$A,FALSE)+2),"")</f>
        <v/>
      </c>
      <c r="S8" s="11" t="str" cm="1">
        <f t="array" ref="S8">IFERROR(INDEX('1'!$A:$A,MATCH(S$7,'1'!$A:$A,FALSE)+2),"")</f>
        <v/>
      </c>
      <c r="V8" s="32"/>
    </row>
    <row r="9" spans="1:22" x14ac:dyDescent="0.25">
      <c r="A9" s="14">
        <v>2</v>
      </c>
      <c r="B9" s="11">
        <f t="shared" ref="B9:B32" si="0">SUM(C9:I9)</f>
        <v>1.5</v>
      </c>
      <c r="C9" s="11">
        <v>0.75</v>
      </c>
      <c r="D9" s="11">
        <v>0.75</v>
      </c>
      <c r="E9" s="11"/>
      <c r="F9" s="11"/>
      <c r="G9" s="11"/>
      <c r="H9" s="11"/>
      <c r="I9" s="11"/>
      <c r="J9" s="10" t="str">
        <f t="shared" ref="J9:J26" ca="1" si="1">INDIRECT("'"&amp;A9&amp;"'!B1")</f>
        <v>Incomplete</v>
      </c>
      <c r="L9" s="14">
        <f t="shared" ref="L9:L26" si="2">A9</f>
        <v>2</v>
      </c>
      <c r="M9" s="11" cm="1">
        <f t="array" ref="M9">IFERROR(INDEX('2'!$A:$A,MATCH(M$7,'2'!$A:$A,FALSE)+2),"")</f>
        <v>0</v>
      </c>
      <c r="N9" s="11" cm="1">
        <f t="array" ref="N9">IFERROR(INDEX('2'!$A:$A,MATCH(N$7,'2'!$A:$A,FALSE)+2),"")</f>
        <v>0</v>
      </c>
      <c r="O9" s="11" t="str" cm="1">
        <f t="array" ref="O9">IFERROR(INDEX('2'!$A:$A,MATCH(O$7,'2'!$A:$A,FALSE)+2),"")</f>
        <v/>
      </c>
      <c r="P9" s="11" t="str" cm="1">
        <f t="array" ref="P9">IFERROR(INDEX('2'!$A:$A,MATCH(P$7,'2'!$A:$A,FALSE)+2),"")</f>
        <v/>
      </c>
      <c r="Q9" s="11" t="str" cm="1">
        <f t="array" ref="Q9">IFERROR(INDEX('2'!$A:$A,MATCH(Q$7,'2'!$A:$A,FALSE)+2),"")</f>
        <v/>
      </c>
      <c r="R9" s="11" t="str" cm="1">
        <f t="array" ref="R9">IFERROR(INDEX('2'!$A:$A,MATCH(R$7,'2'!$A:$A,FALSE)+2),"")</f>
        <v/>
      </c>
      <c r="S9" s="11" t="str" cm="1">
        <f t="array" ref="S9">IFERROR(INDEX('2'!$A:$A,MATCH(S$7,'2'!$A:$A,FALSE)+2),"")</f>
        <v/>
      </c>
    </row>
    <row r="10" spans="1:22" x14ac:dyDescent="0.25">
      <c r="A10" s="14">
        <v>3</v>
      </c>
      <c r="B10" s="11">
        <f t="shared" si="0"/>
        <v>1.5</v>
      </c>
      <c r="C10" s="11">
        <v>0.5</v>
      </c>
      <c r="D10" s="11">
        <v>1</v>
      </c>
      <c r="E10" s="11"/>
      <c r="F10" s="11"/>
      <c r="G10" s="11"/>
      <c r="H10" s="11"/>
      <c r="I10" s="11"/>
      <c r="J10" s="10" t="str">
        <f t="shared" ca="1" si="1"/>
        <v>Incomplete</v>
      </c>
      <c r="L10" s="14">
        <f t="shared" si="2"/>
        <v>3</v>
      </c>
      <c r="M10" s="11" cm="1">
        <f t="array" ref="M10">IFERROR(INDEX('3'!$A:$A,MATCH(M$7,'3'!$A:$A,FALSE)+2),"")</f>
        <v>0</v>
      </c>
      <c r="N10" s="11" cm="1">
        <f t="array" ref="N10">IFERROR(INDEX('3'!$A:$A,MATCH(N$7,'3'!$A:$A,FALSE)+2),"")</f>
        <v>0</v>
      </c>
      <c r="O10" s="11" t="str" cm="1">
        <f t="array" ref="O10">IFERROR(INDEX('3'!$A:$A,MATCH(O$7,'3'!$A:$A,FALSE)+2),"")</f>
        <v/>
      </c>
      <c r="P10" s="11" t="str" cm="1">
        <f t="array" ref="P10">IFERROR(INDEX('3'!$A:$A,MATCH(P$7,'3'!$A:$A,FALSE)+2),"")</f>
        <v/>
      </c>
      <c r="Q10" s="11" t="str" cm="1">
        <f t="array" ref="Q10">IFERROR(INDEX('3'!$A:$A,MATCH(Q$7,'3'!$A:$A,FALSE)+2),"")</f>
        <v/>
      </c>
      <c r="R10" s="11" t="str" cm="1">
        <f t="array" ref="R10">IFERROR(INDEX('3'!$A:$A,MATCH(R$7,'3'!$A:$A,FALSE)+2),"")</f>
        <v/>
      </c>
      <c r="S10" s="11" t="str" cm="1">
        <f t="array" ref="S10">IFERROR(INDEX('3'!$A:$A,MATCH(S$7,'3'!$A:$A,FALSE)+2),"")</f>
        <v/>
      </c>
    </row>
    <row r="11" spans="1:22" x14ac:dyDescent="0.25">
      <c r="A11" s="14">
        <v>4</v>
      </c>
      <c r="B11" s="11">
        <f t="shared" si="0"/>
        <v>2.25</v>
      </c>
      <c r="C11" s="11">
        <v>2.25</v>
      </c>
      <c r="D11" s="11"/>
      <c r="E11" s="11"/>
      <c r="F11" s="11"/>
      <c r="G11" s="11"/>
      <c r="H11" s="11"/>
      <c r="I11" s="11"/>
      <c r="J11" s="10" t="str">
        <f t="shared" ca="1" si="1"/>
        <v>Incomplete</v>
      </c>
      <c r="L11" s="14">
        <f t="shared" si="2"/>
        <v>4</v>
      </c>
      <c r="M11" s="11" cm="1">
        <f t="array" ref="M11">IFERROR(INDEX('4'!$A:$A,MATCH(M$7,'4'!$A:$A,FALSE)+2),"")</f>
        <v>0</v>
      </c>
      <c r="N11" s="11" t="str" cm="1">
        <f t="array" ref="N11">IFERROR(INDEX('4'!$A:$A,MATCH(N$7,'4'!$A:$A,FALSE)+2),"")</f>
        <v/>
      </c>
      <c r="O11" s="11" t="str" cm="1">
        <f t="array" ref="O11">IFERROR(INDEX('4'!$A:$A,MATCH(O$7,'4'!$A:$A,FALSE)+2),"")</f>
        <v/>
      </c>
      <c r="P11" s="11" t="str" cm="1">
        <f t="array" ref="P11">IFERROR(INDEX('4'!$A:$A,MATCH(P$7,'4'!$A:$A,FALSE)+2),"")</f>
        <v/>
      </c>
      <c r="Q11" s="11" t="str" cm="1">
        <f t="array" ref="Q11">IFERROR(INDEX('4'!$A:$A,MATCH(Q$7,'4'!$A:$A,FALSE)+2),"")</f>
        <v/>
      </c>
      <c r="R11" s="11" t="str" cm="1">
        <f t="array" ref="R11">IFERROR(INDEX('4'!$A:$A,MATCH(R$7,'4'!$A:$A,FALSE)+2),"")</f>
        <v/>
      </c>
      <c r="S11" s="11" t="str" cm="1">
        <f t="array" ref="S11">IFERROR(INDEX('4'!$A:$A,MATCH(S$7,'4'!$A:$A,FALSE)+2),"")</f>
        <v/>
      </c>
    </row>
    <row r="12" spans="1:22" x14ac:dyDescent="0.25">
      <c r="A12" s="14">
        <v>5</v>
      </c>
      <c r="B12" s="11">
        <f t="shared" si="0"/>
        <v>3</v>
      </c>
      <c r="C12" s="11">
        <v>1.25</v>
      </c>
      <c r="D12" s="11">
        <v>1.25</v>
      </c>
      <c r="E12" s="11">
        <v>0.5</v>
      </c>
      <c r="F12" s="11"/>
      <c r="G12" s="11"/>
      <c r="H12" s="11"/>
      <c r="I12" s="11"/>
      <c r="J12" s="10" t="str">
        <f t="shared" ca="1" si="1"/>
        <v>Incomplete</v>
      </c>
      <c r="L12" s="14">
        <f t="shared" si="2"/>
        <v>5</v>
      </c>
      <c r="M12" s="11" cm="1">
        <f t="array" ref="M12">IFERROR(INDEX('5'!$A:$A,MATCH(M$7,'5'!$A:$A,FALSE)+2),"")</f>
        <v>0</v>
      </c>
      <c r="N12" s="11" cm="1">
        <f t="array" ref="N12">IFERROR(INDEX('5'!$A:$A,MATCH(N$7,'5'!$A:$A,FALSE)+2),"")</f>
        <v>0</v>
      </c>
      <c r="O12" s="11" cm="1">
        <f t="array" ref="O12">IFERROR(INDEX('5'!$A:$A,MATCH(O$7,'5'!$A:$A,FALSE)+2),"")</f>
        <v>0</v>
      </c>
      <c r="P12" s="11" t="str" cm="1">
        <f t="array" ref="P12">IFERROR(INDEX('5'!$A:$A,MATCH(P$7,'5'!$A:$A,FALSE)+2),"")</f>
        <v/>
      </c>
      <c r="Q12" s="11" t="str" cm="1">
        <f t="array" ref="Q12">IFERROR(INDEX('5'!$A:$A,MATCH(Q$7,'5'!$A:$A,FALSE)+2),"")</f>
        <v/>
      </c>
      <c r="R12" s="11" t="str" cm="1">
        <f t="array" ref="R12">IFERROR(INDEX('5'!$A:$A,MATCH(R$7,'5'!$A:$A,FALSE)+2),"")</f>
        <v/>
      </c>
      <c r="S12" s="11" t="str" cm="1">
        <f t="array" ref="S12">IFERROR(INDEX('5'!$A:$A,MATCH(S$7,'5'!$A:$A,FALSE)+2),"")</f>
        <v/>
      </c>
    </row>
    <row r="13" spans="1:22" x14ac:dyDescent="0.25">
      <c r="A13" s="14">
        <v>6</v>
      </c>
      <c r="B13" s="11">
        <f t="shared" si="0"/>
        <v>1</v>
      </c>
      <c r="C13" s="11">
        <v>1</v>
      </c>
      <c r="D13" s="11"/>
      <c r="E13" s="11"/>
      <c r="F13" s="11"/>
      <c r="G13" s="11"/>
      <c r="H13" s="11"/>
      <c r="I13" s="11"/>
      <c r="J13" s="10" t="str">
        <f t="shared" ca="1" si="1"/>
        <v>Incomplete</v>
      </c>
      <c r="L13" s="14">
        <f t="shared" si="2"/>
        <v>6</v>
      </c>
      <c r="M13" s="11" cm="1">
        <f t="array" ref="M13">IFERROR(INDEX('6'!$A:$A,MATCH(M$7,'6'!$A:$A,FALSE)+2),"")</f>
        <v>0</v>
      </c>
      <c r="N13" s="11" t="str" cm="1">
        <f t="array" ref="N13">IFERROR(INDEX('6'!$A:$A,MATCH(N$7,'6'!$A:$A,FALSE)+2),"")</f>
        <v/>
      </c>
      <c r="O13" s="11" t="str" cm="1">
        <f t="array" ref="O13">IFERROR(INDEX('6'!$A:$A,MATCH(O$7,'6'!$A:$A,FALSE)+2),"")</f>
        <v/>
      </c>
      <c r="P13" s="11" t="str" cm="1">
        <f t="array" ref="P13">IFERROR(INDEX('6'!$A:$A,MATCH(P$7,'6'!$A:$A,FALSE)+2),"")</f>
        <v/>
      </c>
      <c r="Q13" s="11" t="str" cm="1">
        <f t="array" ref="Q13">IFERROR(INDEX('6'!$A:$A,MATCH(Q$7,'6'!$A:$A,FALSE)+2),"")</f>
        <v/>
      </c>
      <c r="R13" s="11" t="str" cm="1">
        <f t="array" ref="R13">IFERROR(INDEX('6'!$A:$A,MATCH(R$7,'6'!$A:$A,FALSE)+2),"")</f>
        <v/>
      </c>
      <c r="S13" s="11" t="str" cm="1">
        <f t="array" ref="S13">IFERROR(INDEX('6'!$A:$A,MATCH(S$7,'6'!$A:$A,FALSE)+2),"")</f>
        <v/>
      </c>
    </row>
    <row r="14" spans="1:22" x14ac:dyDescent="0.25">
      <c r="A14" s="14">
        <v>7</v>
      </c>
      <c r="B14" s="11">
        <f t="shared" si="0"/>
        <v>4.5</v>
      </c>
      <c r="C14" s="11">
        <v>1.75</v>
      </c>
      <c r="D14" s="11">
        <v>2.75</v>
      </c>
      <c r="E14" s="11"/>
      <c r="F14" s="11"/>
      <c r="G14" s="11"/>
      <c r="H14" s="11"/>
      <c r="I14" s="11"/>
      <c r="J14" s="10" t="str">
        <f t="shared" ca="1" si="1"/>
        <v>Incomplete</v>
      </c>
      <c r="L14" s="14">
        <f t="shared" si="2"/>
        <v>7</v>
      </c>
      <c r="M14" s="11" cm="1">
        <f t="array" ref="M14">IFERROR(INDEX('7'!$A:$A,MATCH(M$7,'7'!$A:$A,FALSE)+2),"")</f>
        <v>0</v>
      </c>
      <c r="N14" s="11" cm="1">
        <f t="array" ref="N14">IFERROR(INDEX('7'!$A:$A,MATCH(N$7,'7'!$A:$A,FALSE)+2),"")</f>
        <v>0</v>
      </c>
      <c r="O14" s="11" t="str" cm="1">
        <f t="array" ref="O14">IFERROR(INDEX('7'!$A:$A,MATCH(O$7,'7'!$A:$A,FALSE)+2),"")</f>
        <v/>
      </c>
      <c r="P14" s="11" t="str" cm="1">
        <f t="array" ref="P14">IFERROR(INDEX('7'!$A:$A,MATCH(P$7,'7'!$A:$A,FALSE)+2),"")</f>
        <v/>
      </c>
      <c r="Q14" s="11" t="str" cm="1">
        <f t="array" ref="Q14">IFERROR(INDEX('7'!$A:$A,MATCH(Q$7,'7'!$A:$A,FALSE)+2),"")</f>
        <v/>
      </c>
      <c r="R14" s="11" t="str" cm="1">
        <f t="array" ref="R14">IFERROR(INDEX('7'!$A:$A,MATCH(R$7,'7'!$A:$A,FALSE)+2),"")</f>
        <v/>
      </c>
      <c r="S14" s="11" t="str" cm="1">
        <f t="array" ref="S14">IFERROR(INDEX('7'!$A:$A,MATCH(S$7,'7'!$A:$A,FALSE)+2),"")</f>
        <v/>
      </c>
    </row>
    <row r="15" spans="1:22" x14ac:dyDescent="0.25">
      <c r="A15" s="14">
        <v>8</v>
      </c>
      <c r="B15" s="11">
        <f t="shared" si="0"/>
        <v>1</v>
      </c>
      <c r="C15" s="11">
        <v>1</v>
      </c>
      <c r="D15" s="11"/>
      <c r="E15" s="11"/>
      <c r="F15" s="11"/>
      <c r="G15" s="11"/>
      <c r="H15" s="11"/>
      <c r="I15" s="11"/>
      <c r="J15" s="10" t="str">
        <f t="shared" ca="1" si="1"/>
        <v>Incomplete</v>
      </c>
      <c r="L15" s="14">
        <f t="shared" si="2"/>
        <v>8</v>
      </c>
      <c r="M15" s="11" cm="1">
        <f t="array" ref="M15">IFERROR(INDEX('8'!$A:$A,MATCH(M$7,'8'!$A:$A,FALSE)+2),"")</f>
        <v>0</v>
      </c>
      <c r="N15" s="11" t="str" cm="1">
        <f t="array" ref="N15">IFERROR(INDEX('8'!$A:$A,MATCH(N$7,'8'!$A:$A,FALSE)+2),"")</f>
        <v/>
      </c>
      <c r="O15" s="11" t="str" cm="1">
        <f t="array" ref="O15">IFERROR(INDEX('8'!$A:$A,MATCH(O$7,'8'!$A:$A,FALSE)+2),"")</f>
        <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x14ac:dyDescent="0.25">
      <c r="A16" s="14">
        <v>9</v>
      </c>
      <c r="B16" s="11">
        <f t="shared" si="0"/>
        <v>2.75</v>
      </c>
      <c r="C16" s="11">
        <v>2.25</v>
      </c>
      <c r="D16" s="11">
        <v>0.5</v>
      </c>
      <c r="E16" s="11"/>
      <c r="F16" s="11"/>
      <c r="G16" s="11"/>
      <c r="H16" s="11"/>
      <c r="I16" s="11"/>
      <c r="J16" s="10" t="str">
        <f t="shared" ca="1" si="1"/>
        <v>Incomplete</v>
      </c>
      <c r="L16" s="14">
        <f t="shared" si="2"/>
        <v>9</v>
      </c>
      <c r="M16" s="11" cm="1">
        <f t="array" ref="M16">IFERROR(INDEX('9'!$A:$A,MATCH(M$7,'9'!$A:$A,FALSE)+2),"")</f>
        <v>0</v>
      </c>
      <c r="N16" s="11" cm="1">
        <f t="array" ref="N16">IFERROR(INDEX('9'!$A:$A,MATCH(N$7,'9'!$A:$A,FALSE)+2),"")</f>
        <v>0</v>
      </c>
      <c r="O16" s="11" t="str" cm="1">
        <f t="array" ref="O16">IFERROR(INDEX('9'!$A:$A,MATCH(O$7,'9'!$A:$A,FALSE)+2),"")</f>
        <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x14ac:dyDescent="0.25">
      <c r="A17" s="14">
        <v>10</v>
      </c>
      <c r="B17" s="11">
        <f t="shared" si="0"/>
        <v>2</v>
      </c>
      <c r="C17" s="11">
        <v>1</v>
      </c>
      <c r="D17" s="11">
        <v>0.5</v>
      </c>
      <c r="E17" s="11">
        <v>0.5</v>
      </c>
      <c r="F17" s="11"/>
      <c r="G17" s="11"/>
      <c r="H17" s="11"/>
      <c r="I17" s="11"/>
      <c r="J17" s="10" t="str">
        <f t="shared" ca="1" si="1"/>
        <v>Incomplete</v>
      </c>
      <c r="L17" s="14">
        <f t="shared" si="2"/>
        <v>10</v>
      </c>
      <c r="M17" s="11" cm="1">
        <f t="array" ref="M17">IFERROR(INDEX('10'!$A:$A,MATCH(M$7,'10'!$A:$A,FALSE)+2),"")</f>
        <v>0</v>
      </c>
      <c r="N17" s="11" cm="1">
        <f t="array" ref="N17">IFERROR(INDEX('10'!$A:$A,MATCH(N$7,'10'!$A:$A,FALSE)+2),"")</f>
        <v>0</v>
      </c>
      <c r="O17" s="11" cm="1">
        <f t="array" ref="O17">IFERROR(INDEX('10'!$A:$A,MATCH(O$7,'10'!$A:$A,FALSE)+2),"")</f>
        <v>0</v>
      </c>
      <c r="P17" s="11" t="str" cm="1">
        <f t="array" ref="P17">IFERROR(INDEX('10'!$A:$A,MATCH(P$7,'10'!$A:$A,FALSE)+2),"")</f>
        <v/>
      </c>
      <c r="Q17" s="11" t="str" cm="1">
        <f t="array" ref="Q17">IFERROR(INDEX('10'!$A:$A,MATCH(Q$7,'10'!$A:$A,FALSE)+2),"")</f>
        <v/>
      </c>
      <c r="R17" s="11" t="str" cm="1">
        <f t="array" ref="R17">IFERROR(INDEX('10'!$A:$A,MATCH(R$7,'10'!$A:$A,FALSE)+2),"")</f>
        <v/>
      </c>
      <c r="S17" s="11" t="str" cm="1">
        <f t="array" ref="S17">IFERROR(INDEX('10'!$A:$A,MATCH(S$7,'10'!$A:$A,FALSE)+2),"")</f>
        <v/>
      </c>
    </row>
    <row r="18" spans="1:19" x14ac:dyDescent="0.25">
      <c r="A18" s="14">
        <v>11</v>
      </c>
      <c r="B18" s="11">
        <f t="shared" si="0"/>
        <v>4</v>
      </c>
      <c r="C18" s="11">
        <v>4</v>
      </c>
      <c r="D18" s="11"/>
      <c r="E18" s="11"/>
      <c r="F18" s="11"/>
      <c r="G18" s="11"/>
      <c r="H18" s="11"/>
      <c r="I18" s="11"/>
      <c r="J18" s="10" t="str">
        <f t="shared" ca="1" si="1"/>
        <v>Incomplete</v>
      </c>
      <c r="L18" s="14">
        <f t="shared" si="2"/>
        <v>11</v>
      </c>
      <c r="M18" s="11" cm="1">
        <f t="array" ref="M18">IFERROR(INDEX('11'!$A:$A,MATCH(M$7,'11'!$A:$A,FALSE)+2),"")</f>
        <v>0</v>
      </c>
      <c r="N18" s="11" t="str" cm="1">
        <f t="array" ref="N18">IFERROR(INDEX('11'!$A:$A,MATCH(N$7,'11'!$A:$A,FALSE)+2),"")</f>
        <v/>
      </c>
      <c r="O18" s="11" t="str" cm="1">
        <f t="array" ref="O18">IFERROR(INDEX('11'!$A:$A,MATCH(O$7,'11'!$A:$A,FALSE)+2),"")</f>
        <v/>
      </c>
      <c r="P18" s="11" t="str" cm="1">
        <f t="array" ref="P18">IFERROR(INDEX('11'!$A:$A,MATCH(P$7,'11'!$A:$A,FALSE)+2),"")</f>
        <v/>
      </c>
      <c r="Q18" s="11" t="str" cm="1">
        <f t="array" ref="Q18">IFERROR(INDEX('11'!$A:$A,MATCH(Q$7,'11'!$A:$A,FALSE)+2),"")</f>
        <v/>
      </c>
      <c r="R18" s="11" t="str" cm="1">
        <f t="array" ref="R18">IFERROR(INDEX('11'!$A:$A,MATCH(R$7,'11'!$A:$A,FALSE)+2),"")</f>
        <v/>
      </c>
      <c r="S18" s="11" t="str" cm="1">
        <f t="array" ref="S18">IFERROR(INDEX('11'!$A:$A,MATCH(S$7,'11'!$A:$A,FALSE)+2),"")</f>
        <v/>
      </c>
    </row>
    <row r="19" spans="1:19" x14ac:dyDescent="0.25">
      <c r="A19" s="14">
        <v>12</v>
      </c>
      <c r="B19" s="11">
        <f t="shared" si="0"/>
        <v>2.5</v>
      </c>
      <c r="C19" s="11">
        <v>1.25</v>
      </c>
      <c r="D19" s="11">
        <v>1.25</v>
      </c>
      <c r="E19" s="11"/>
      <c r="F19" s="11"/>
      <c r="G19" s="11"/>
      <c r="H19" s="11"/>
      <c r="I19" s="11"/>
      <c r="J19" s="10" t="str">
        <f t="shared" ca="1" si="1"/>
        <v>Incomplete</v>
      </c>
      <c r="L19" s="14">
        <f t="shared" si="2"/>
        <v>12</v>
      </c>
      <c r="M19" s="11" cm="1">
        <f t="array" ref="M19">IFERROR(INDEX('12'!$A:$A,MATCH(M$7,'12'!$A:$A,FALSE)+2),"")</f>
        <v>0</v>
      </c>
      <c r="N19" s="11" cm="1">
        <f t="array" ref="N19">IFERROR(INDEX('12'!$A:$A,MATCH(N$7,'12'!$A:$A,FALSE)+2),"")</f>
        <v>0</v>
      </c>
      <c r="O19" s="11" t="str" cm="1">
        <f t="array" ref="O19">IFERROR(INDEX('12'!$A:$A,MATCH(O$7,'12'!$A:$A,FALSE)+2),"")</f>
        <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x14ac:dyDescent="0.25">
      <c r="A20" s="14">
        <v>13</v>
      </c>
      <c r="B20" s="11">
        <f t="shared" si="0"/>
        <v>1</v>
      </c>
      <c r="C20" s="11">
        <v>1</v>
      </c>
      <c r="D20" s="11"/>
      <c r="E20" s="11"/>
      <c r="F20" s="11"/>
      <c r="G20" s="11"/>
      <c r="H20" s="11"/>
      <c r="I20" s="11"/>
      <c r="J20" s="10" t="str">
        <f t="shared" ca="1" si="1"/>
        <v>Incomplete</v>
      </c>
      <c r="L20" s="14">
        <f t="shared" si="2"/>
        <v>13</v>
      </c>
      <c r="M20" s="11" cm="1">
        <f t="array" ref="M20">IFERROR(INDEX('13'!$A:$A,MATCH(M$7,'13'!$A:$A,FALSE)+2),"")</f>
        <v>0</v>
      </c>
      <c r="N20" s="11" t="str" cm="1">
        <f t="array" ref="N20">IFERROR(INDEX('13'!$A:$A,MATCH(N$7,'13'!$A:$A,FALSE)+2),"")</f>
        <v/>
      </c>
      <c r="O20" s="11" t="str" cm="1">
        <f t="array" ref="O20">IFERROR(INDEX('13'!$A:$A,MATCH(O$7,'13'!$A:$A,FALSE)+2),"")</f>
        <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x14ac:dyDescent="0.25">
      <c r="A21" s="14">
        <v>14</v>
      </c>
      <c r="B21" s="11">
        <f t="shared" si="0"/>
        <v>1.5</v>
      </c>
      <c r="C21" s="11">
        <v>1</v>
      </c>
      <c r="D21" s="11">
        <v>0.5</v>
      </c>
      <c r="E21" s="11"/>
      <c r="F21" s="11"/>
      <c r="G21" s="11"/>
      <c r="H21" s="11"/>
      <c r="I21" s="11"/>
      <c r="J21" s="10" t="str">
        <f t="shared" ca="1" si="1"/>
        <v>Incomplete</v>
      </c>
      <c r="L21" s="14">
        <f t="shared" si="2"/>
        <v>14</v>
      </c>
      <c r="M21" s="11" cm="1">
        <f t="array" ref="M21">IFERROR(INDEX('14'!$A:$A,MATCH(M$7,'14'!$A:$A,FALSE)+2),"")</f>
        <v>0</v>
      </c>
      <c r="N21" s="11" cm="1">
        <f t="array" ref="N21">IFERROR(INDEX('14'!$A:$A,MATCH(N$7,'14'!$A:$A,FALSE)+2),"")</f>
        <v>0</v>
      </c>
      <c r="O21" s="11" t="str" cm="1">
        <f t="array" ref="O21">IFERROR(INDEX('14'!$A:$A,MATCH(O$7,'14'!$A:$A,FALSE)+2),"")</f>
        <v/>
      </c>
      <c r="P21" s="11" t="str" cm="1">
        <f t="array" ref="P21">IFERROR(INDEX('14'!$A:$A,MATCH(P$7,'14'!$A:$A,FALSE)+2),"")</f>
        <v/>
      </c>
      <c r="Q21" s="11" t="str" cm="1">
        <f t="array" ref="Q21">IFERROR(INDEX('14'!$A:$A,MATCH(Q$7,'14'!$A:$A,FALSE)+2),"")</f>
        <v/>
      </c>
      <c r="R21" s="11" t="str" cm="1">
        <f t="array" ref="R21">IFERROR(INDEX('14'!$A:$A,MATCH(R$7,'14'!$A:$A,FALSE)+2),"")</f>
        <v/>
      </c>
      <c r="S21" s="11" t="str" cm="1">
        <f t="array" ref="S21">IFERROR(INDEX('14'!$A:$A,MATCH(S$7,'14'!$A:$A,FALSE)+2),"")</f>
        <v/>
      </c>
    </row>
    <row r="22" spans="1:19" x14ac:dyDescent="0.25">
      <c r="A22" s="14">
        <v>15</v>
      </c>
      <c r="B22" s="11">
        <f t="shared" si="0"/>
        <v>1.25</v>
      </c>
      <c r="C22" s="11">
        <v>0.75</v>
      </c>
      <c r="D22" s="11">
        <v>0.5</v>
      </c>
      <c r="E22" s="11"/>
      <c r="F22" s="11"/>
      <c r="G22" s="11"/>
      <c r="H22" s="11"/>
      <c r="I22" s="11"/>
      <c r="J22" s="10" t="str">
        <f t="shared" ca="1" si="1"/>
        <v>Incomplete</v>
      </c>
      <c r="L22" s="14">
        <f t="shared" si="2"/>
        <v>15</v>
      </c>
      <c r="M22" s="11" cm="1">
        <f t="array" ref="M22">IFERROR(INDEX('15'!$A:$A,MATCH(M$7,'15'!$A:$A,FALSE)+2),"")</f>
        <v>0</v>
      </c>
      <c r="N22" s="11" cm="1">
        <f t="array" ref="N22">IFERROR(INDEX('15'!$A:$A,MATCH(N$7,'15'!$A:$A,FALSE)+2),"")</f>
        <v>0</v>
      </c>
      <c r="O22" s="11" t="str" cm="1">
        <f t="array" ref="O22">IFERROR(INDEX('15'!$A:$A,MATCH(O$7,'15'!$A:$A,FALSE)+2),"")</f>
        <v/>
      </c>
      <c r="P22" s="11" t="str" cm="1">
        <f t="array" ref="P22">IFERROR(INDEX('15'!$A:$A,MATCH(P$7,'15'!$A:$A,FALSE)+2),"")</f>
        <v/>
      </c>
      <c r="Q22" s="11" t="str" cm="1">
        <f t="array" ref="Q22">IFERROR(INDEX('15'!$A:$A,MATCH(Q$7,'15'!$A:$A,FALSE)+2),"")</f>
        <v/>
      </c>
      <c r="R22" s="11" t="str" cm="1">
        <f t="array" ref="R22">IFERROR(INDEX('15'!$A:$A,MATCH(R$7,'15'!$A:$A,FALSE)+2),"")</f>
        <v/>
      </c>
      <c r="S22" s="11" t="str" cm="1">
        <f t="array" ref="S22">IFERROR(INDEX('15'!$A:$A,MATCH(S$7,'15'!$A:$A,FALSE)+2),"")</f>
        <v/>
      </c>
    </row>
    <row r="23" spans="1:19" x14ac:dyDescent="0.25">
      <c r="A23" s="14">
        <v>16</v>
      </c>
      <c r="B23" s="11">
        <f t="shared" si="0"/>
        <v>2.75</v>
      </c>
      <c r="C23" s="11">
        <v>1.75</v>
      </c>
      <c r="D23" s="11">
        <v>1</v>
      </c>
      <c r="E23" s="11"/>
      <c r="F23" s="11"/>
      <c r="G23" s="11"/>
      <c r="H23" s="11"/>
      <c r="I23" s="11"/>
      <c r="J23" s="10" t="str">
        <f t="shared" ca="1" si="1"/>
        <v>Incomplete</v>
      </c>
      <c r="L23" s="14">
        <f t="shared" si="2"/>
        <v>16</v>
      </c>
      <c r="M23" s="11" cm="1">
        <f t="array" ref="M23">IFERROR(INDEX('16'!$A:$A,MATCH(M$7,'16'!$A:$A,FALSE)+2),"")</f>
        <v>0</v>
      </c>
      <c r="N23" s="11" cm="1">
        <f t="array" ref="N23">IFERROR(INDEX('16'!$A:$A,MATCH(N$7,'16'!$A:$A,FALSE)+2),"")</f>
        <v>0</v>
      </c>
      <c r="O23" s="11" t="str" cm="1">
        <f t="array" ref="O23">IFERROR(INDEX('16'!$A:$A,MATCH(O$7,'16'!$A:$A,FALSE)+2),"")</f>
        <v/>
      </c>
      <c r="P23" s="11" t="str" cm="1">
        <f t="array" ref="P23">IFERROR(INDEX('16'!$A:$A,MATCH(P$7,'16'!$A:$A,FALSE)+2),"")</f>
        <v/>
      </c>
      <c r="Q23" s="11" t="str" cm="1">
        <f t="array" ref="Q23">IFERROR(INDEX('16'!$A:$A,MATCH(Q$7,'16'!$A:$A,FALSE)+2),"")</f>
        <v/>
      </c>
      <c r="R23" s="11" t="str" cm="1">
        <f t="array" ref="R23">IFERROR(INDEX('16'!$A:$A,MATCH(R$7,'16'!$A:$A,FALSE)+2),"")</f>
        <v/>
      </c>
      <c r="S23" s="11" t="str" cm="1">
        <f t="array" ref="S23">IFERROR(INDEX('16'!$A:$A,MATCH(S$7,'16'!$A:$A,FALSE)+2),"")</f>
        <v/>
      </c>
    </row>
    <row r="24" spans="1:19" x14ac:dyDescent="0.25">
      <c r="A24" s="14">
        <v>17</v>
      </c>
      <c r="B24" s="11">
        <f t="shared" si="0"/>
        <v>2.25</v>
      </c>
      <c r="C24" s="11">
        <v>0.75</v>
      </c>
      <c r="D24" s="11">
        <v>1.5</v>
      </c>
      <c r="E24" s="11"/>
      <c r="F24" s="11"/>
      <c r="G24" s="11"/>
      <c r="H24" s="11"/>
      <c r="I24" s="11"/>
      <c r="J24" s="10" t="str">
        <f t="shared" ca="1" si="1"/>
        <v>Incomplete</v>
      </c>
      <c r="L24" s="14">
        <f t="shared" si="2"/>
        <v>17</v>
      </c>
      <c r="M24" s="11" cm="1">
        <f t="array" ref="M24">IFERROR(INDEX('17'!$A:$A,MATCH(M$7,'17'!$A:$A,FALSE)+2),"")</f>
        <v>0</v>
      </c>
      <c r="N24" s="11" cm="1">
        <f t="array" ref="N24">IFERROR(INDEX('17'!$A:$A,MATCH(N$7,'17'!$A:$A,FALSE)+2),"")</f>
        <v>0</v>
      </c>
      <c r="O24" s="11" t="str" cm="1">
        <f t="array" ref="O24">IFERROR(INDEX('17'!$A:$A,MATCH(O$7,'17'!$A:$A,FALSE)+2),"")</f>
        <v/>
      </c>
      <c r="P24" s="11" t="str" cm="1">
        <f t="array" ref="P24">IFERROR(INDEX('17'!$A:$A,MATCH(P$7,'17'!$A:$A,FALSE)+2),"")</f>
        <v/>
      </c>
      <c r="Q24" s="11" t="str" cm="1">
        <f t="array" ref="Q24">IFERROR(INDEX('17'!$A:$A,MATCH(Q$7,'17'!$A:$A,FALSE)+2),"")</f>
        <v/>
      </c>
      <c r="R24" s="11" t="str" cm="1">
        <f t="array" ref="R24">IFERROR(INDEX('17'!$A:$A,MATCH(R$7,'17'!$A:$A,FALSE)+2),"")</f>
        <v/>
      </c>
      <c r="S24" s="11" t="str" cm="1">
        <f t="array" ref="S24">IFERROR(INDEX('17'!$A:$A,MATCH(S$7,'17'!$A:$A,FALSE)+2),"")</f>
        <v/>
      </c>
    </row>
    <row r="25" spans="1:19" x14ac:dyDescent="0.25">
      <c r="A25" s="14">
        <v>18</v>
      </c>
      <c r="B25" s="11">
        <f t="shared" si="0"/>
        <v>1.5</v>
      </c>
      <c r="C25" s="11">
        <v>1</v>
      </c>
      <c r="D25" s="11">
        <v>0.5</v>
      </c>
      <c r="E25" s="11"/>
      <c r="F25" s="11"/>
      <c r="G25" s="11"/>
      <c r="H25" s="11"/>
      <c r="I25" s="11"/>
      <c r="J25" s="10" t="str">
        <f t="shared" ca="1" si="1"/>
        <v>Incomplete</v>
      </c>
      <c r="L25" s="14">
        <f t="shared" si="2"/>
        <v>18</v>
      </c>
      <c r="M25" s="11" cm="1">
        <f t="array" ref="M25">IFERROR(INDEX('18'!$A:$A,MATCH(M$7,'18'!$A:$A,FALSE)+2),"")</f>
        <v>0</v>
      </c>
      <c r="N25" s="11" cm="1">
        <f t="array" ref="N25">IFERROR(INDEX('18'!$A:$A,MATCH(N$7,'18'!$A:$A,FALSE)+2),"")</f>
        <v>0</v>
      </c>
      <c r="O25" s="11" t="str" cm="1">
        <f t="array" ref="O25">IFERROR(INDEX('18'!$A:$A,MATCH(O$7,'18'!$A:$A,FALSE)+2),"")</f>
        <v/>
      </c>
      <c r="P25" s="11" t="str" cm="1">
        <f t="array" ref="P25">IFERROR(INDEX('18'!$A:$A,MATCH(P$7,'18'!$A:$A,FALSE)+2),"")</f>
        <v/>
      </c>
      <c r="Q25" s="11" t="str" cm="1">
        <f t="array" ref="Q25">IFERROR(INDEX('18'!$A:$A,MATCH(Q$7,'18'!$A:$A,FALSE)+2),"")</f>
        <v/>
      </c>
      <c r="R25" s="11" t="str" cm="1">
        <f t="array" ref="R25">IFERROR(INDEX('18'!$A:$A,MATCH(R$7,'18'!$A:$A,FALSE)+2),"")</f>
        <v/>
      </c>
      <c r="S25" s="11" t="str" cm="1">
        <f t="array" ref="S25">IFERROR(INDEX('18'!$A:$A,MATCH(S$7,'18'!$A:$A,FALSE)+2),"")</f>
        <v/>
      </c>
    </row>
    <row r="26" spans="1:19" x14ac:dyDescent="0.25">
      <c r="A26" s="14">
        <v>19</v>
      </c>
      <c r="B26" s="11">
        <f t="shared" si="0"/>
        <v>3.5</v>
      </c>
      <c r="C26" s="11">
        <v>1</v>
      </c>
      <c r="D26" s="11">
        <v>1.5</v>
      </c>
      <c r="E26" s="11">
        <v>1</v>
      </c>
      <c r="F26" s="11"/>
      <c r="G26" s="11"/>
      <c r="H26" s="11"/>
      <c r="I26" s="11"/>
      <c r="J26" s="10" t="str">
        <f t="shared" ca="1" si="1"/>
        <v>Incomplete</v>
      </c>
      <c r="L26" s="14">
        <f t="shared" si="2"/>
        <v>19</v>
      </c>
      <c r="M26" s="11" cm="1">
        <f t="array" ref="M26">IFERROR(INDEX('19'!$A:$A,MATCH(M$7,'19'!$A:$A,FALSE)+2),"")</f>
        <v>0</v>
      </c>
      <c r="N26" s="11" cm="1">
        <f t="array" ref="N26">IFERROR(INDEX('19'!$A:$A,MATCH(N$7,'19'!$A:$A,FALSE)+2),"")</f>
        <v>0</v>
      </c>
      <c r="O26" s="11" cm="1">
        <f t="array" ref="O26">IFERROR(INDEX('19'!$A:$A,MATCH(O$7,'19'!$A:$A,FALSE)+2),"")</f>
        <v>0</v>
      </c>
      <c r="P26" s="11" t="str" cm="1">
        <f t="array" ref="P26">IFERROR(INDEX('19'!$A:$A,MATCH(P$7,'19'!$A:$A,FALSE)+2),"")</f>
        <v/>
      </c>
      <c r="Q26" s="11" t="str" cm="1">
        <f t="array" ref="Q26">IFERROR(INDEX('19'!$A:$A,MATCH(Q$7,'19'!$A:$A,FALSE)+2),"")</f>
        <v/>
      </c>
      <c r="R26" s="11" t="str" cm="1">
        <f t="array" ref="R26">IFERROR(INDEX('19'!$A:$A,MATCH(R$7,'19'!$A:$A,FALSE)+2),"")</f>
        <v/>
      </c>
      <c r="S26" s="11" t="str" cm="1">
        <f t="array" ref="S26">IFERROR(INDEX('19'!$A:$A,MATCH(S$7,'19'!$A:$A,FALSE)+2),"")</f>
        <v/>
      </c>
    </row>
    <row r="27" spans="1:19" x14ac:dyDescent="0.25">
      <c r="A27" s="14">
        <v>20</v>
      </c>
      <c r="B27" s="11">
        <f t="shared" si="0"/>
        <v>2.25</v>
      </c>
      <c r="C27" s="11">
        <v>0.5</v>
      </c>
      <c r="D27" s="11">
        <v>1.25</v>
      </c>
      <c r="E27" s="11">
        <v>0.5</v>
      </c>
      <c r="F27" s="11"/>
      <c r="G27" s="11"/>
      <c r="H27" s="11"/>
      <c r="I27" s="11"/>
      <c r="J27" s="10" t="str">
        <f t="shared" ref="J27:J32" ca="1" si="3">INDIRECT("'"&amp;A27&amp;"'!B1")</f>
        <v>Incomplete</v>
      </c>
      <c r="L27" s="14">
        <f t="shared" ref="L27:L32" si="4">A27</f>
        <v>20</v>
      </c>
      <c r="M27" s="11" cm="1">
        <f t="array" ref="M27">IFERROR(INDEX('20'!$A:$A,MATCH(M$7,'20'!$A:$A,FALSE)+2),"")</f>
        <v>0</v>
      </c>
      <c r="N27" s="11" cm="1">
        <f t="array" ref="N27">IFERROR(INDEX('20'!$A:$A,MATCH(N$7,'20'!$A:$A,FALSE)+2),"")</f>
        <v>0</v>
      </c>
      <c r="O27" s="11" cm="1">
        <f t="array" ref="O27">IFERROR(INDEX('20'!$A:$A,MATCH(O$7,'20'!$A:$A,FALSE)+2),"")</f>
        <v>0</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x14ac:dyDescent="0.25">
      <c r="A28" s="14">
        <v>21</v>
      </c>
      <c r="B28" s="11">
        <f t="shared" si="0"/>
        <v>2</v>
      </c>
      <c r="C28" s="11">
        <v>1.5</v>
      </c>
      <c r="D28" s="11">
        <v>0.5</v>
      </c>
      <c r="E28" s="11"/>
      <c r="F28" s="11"/>
      <c r="G28" s="11"/>
      <c r="H28" s="11"/>
      <c r="I28" s="11"/>
      <c r="J28" s="10" t="str">
        <f t="shared" ca="1" si="3"/>
        <v>Incomplete</v>
      </c>
      <c r="L28" s="14">
        <f t="shared" si="4"/>
        <v>21</v>
      </c>
      <c r="M28" s="11" cm="1">
        <f t="array" ref="M28">IFERROR(INDEX('21'!$A:$A,MATCH(M$7,'21'!$A:$A,FALSE)+2),"")</f>
        <v>0</v>
      </c>
      <c r="N28" s="11" cm="1">
        <f t="array" ref="N28">IFERROR(INDEX('21'!$A:$A,MATCH(N$7,'21'!$A:$A,FALSE)+2),"")</f>
        <v>0</v>
      </c>
      <c r="O28" s="11" t="str" cm="1">
        <f t="array" ref="O28">IFERROR(INDEX('21'!$A:$A,MATCH(O$7,'21'!$A:$A,FALSE)+2),"")</f>
        <v/>
      </c>
      <c r="P28" s="11" t="str" cm="1">
        <f t="array" ref="P28">IFERROR(INDEX('21'!$A:$A,MATCH(P$7,'21'!$A:$A,FALSE)+2),"")</f>
        <v/>
      </c>
      <c r="Q28" s="11" t="str" cm="1">
        <f t="array" ref="Q28">IFERROR(INDEX('21'!$A:$A,MATCH(Q$7,'21'!$A:$A,FALSE)+2),"")</f>
        <v/>
      </c>
      <c r="R28" s="11" t="str" cm="1">
        <f t="array" ref="R28">IFERROR(INDEX('21'!$A:$A,MATCH(R$7,'21'!$A:$A,FALSE)+2),"")</f>
        <v/>
      </c>
      <c r="S28" s="11" t="str" cm="1">
        <f t="array" ref="S28">IFERROR(INDEX('21'!$A:$A,MATCH(S$7,'21'!$A:$A,FALSE)+2),"")</f>
        <v/>
      </c>
    </row>
    <row r="29" spans="1:19" x14ac:dyDescent="0.25">
      <c r="A29" s="14">
        <v>22</v>
      </c>
      <c r="B29" s="11">
        <f t="shared" si="0"/>
        <v>2</v>
      </c>
      <c r="C29" s="11">
        <v>0.5</v>
      </c>
      <c r="D29" s="11">
        <v>0.5</v>
      </c>
      <c r="E29" s="11">
        <v>0.5</v>
      </c>
      <c r="F29" s="11">
        <v>0.5</v>
      </c>
      <c r="G29" s="11"/>
      <c r="H29" s="11"/>
      <c r="I29" s="11"/>
      <c r="J29" s="10" t="str">
        <f t="shared" ca="1" si="3"/>
        <v>Incomplete</v>
      </c>
      <c r="L29" s="14">
        <f t="shared" si="4"/>
        <v>22</v>
      </c>
      <c r="M29" s="11" cm="1">
        <f t="array" ref="M29">IFERROR(INDEX('22'!$A:$A,MATCH(M$7,'22'!$A:$A,FALSE)+2),"")</f>
        <v>0</v>
      </c>
      <c r="N29" s="11" cm="1">
        <f t="array" ref="N29">IFERROR(INDEX('22'!$A:$A,MATCH(N$7,'22'!$A:$A,FALSE)+2),"")</f>
        <v>0</v>
      </c>
      <c r="O29" s="11" cm="1">
        <f t="array" ref="O29">IFERROR(INDEX('22'!$A:$A,MATCH(O$7,'22'!$A:$A,FALSE)+2),"")</f>
        <v>0</v>
      </c>
      <c r="P29" s="11" cm="1">
        <f t="array" ref="P29">IFERROR(INDEX('22'!$A:$A,MATCH(P$7,'22'!$A:$A,FALSE)+2),"")</f>
        <v>0</v>
      </c>
      <c r="Q29" s="11" t="str" cm="1">
        <f t="array" ref="Q29">IFERROR(INDEX('22'!$A:$A,MATCH(Q$7,'22'!$A:$A,FALSE)+2),"")</f>
        <v/>
      </c>
      <c r="R29" s="11" t="str" cm="1">
        <f t="array" ref="R29">IFERROR(INDEX('22'!$A:$A,MATCH(R$7,'22'!$A:$A,FALSE)+2),"")</f>
        <v/>
      </c>
      <c r="S29" s="11" t="str" cm="1">
        <f t="array" ref="S29">IFERROR(INDEX('22'!$A:$A,MATCH(S$7,'22'!$A:$A,FALSE)+2),"")</f>
        <v/>
      </c>
    </row>
    <row r="30" spans="1:19" x14ac:dyDescent="0.25">
      <c r="A30" s="18">
        <v>23</v>
      </c>
      <c r="B30" s="11">
        <f t="shared" si="0"/>
        <v>1.25</v>
      </c>
      <c r="C30" s="11">
        <v>0.75</v>
      </c>
      <c r="D30" s="11">
        <v>0.5</v>
      </c>
      <c r="E30" s="11"/>
      <c r="F30" s="11"/>
      <c r="G30" s="11"/>
      <c r="H30" s="11"/>
      <c r="I30" s="11"/>
      <c r="J30" s="10" t="str">
        <f t="shared" ca="1" si="3"/>
        <v>Incomplete</v>
      </c>
      <c r="L30" s="14">
        <f t="shared" si="4"/>
        <v>23</v>
      </c>
      <c r="M30" s="11" cm="1">
        <f t="array" ref="M30">IFERROR(INDEX('23'!$A:$A,MATCH(M$7,'23'!$A:$A,FALSE)+2),"")</f>
        <v>0</v>
      </c>
      <c r="N30" s="11" cm="1">
        <f t="array" ref="N30">IFERROR(INDEX('23'!$A:$A,MATCH(N$7,'23'!$A:$A,FALSE)+2),"")</f>
        <v>0</v>
      </c>
      <c r="O30" s="11" t="str" cm="1">
        <f t="array" ref="O30">IFERROR(INDEX('23'!$A:$A,MATCH(O$7,'23'!$A:$A,FALSE)+2),"")</f>
        <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row r="31" spans="1:19" x14ac:dyDescent="0.25">
      <c r="A31" s="18">
        <v>24</v>
      </c>
      <c r="B31" s="11">
        <f t="shared" si="0"/>
        <v>3.25</v>
      </c>
      <c r="C31" s="11">
        <v>1.5</v>
      </c>
      <c r="D31" s="11">
        <v>1.25</v>
      </c>
      <c r="E31" s="11">
        <v>0.5</v>
      </c>
      <c r="F31" s="11"/>
      <c r="G31" s="11"/>
      <c r="H31" s="11"/>
      <c r="I31" s="11"/>
      <c r="J31" s="10" t="str">
        <f t="shared" ca="1" si="3"/>
        <v>Incomplete</v>
      </c>
      <c r="L31" s="14">
        <f t="shared" si="4"/>
        <v>24</v>
      </c>
      <c r="M31" s="11" cm="1">
        <f t="array" ref="M31">IFERROR(INDEX('24'!$A:$A,MATCH(M$7,'24'!$A:$A,FALSE)+2),"")</f>
        <v>0</v>
      </c>
      <c r="N31" s="11" cm="1">
        <f t="array" ref="N31">IFERROR(INDEX('24'!$A:$A,MATCH(N$7,'24'!$A:$A,FALSE)+2),"")</f>
        <v>0</v>
      </c>
      <c r="O31" s="11" cm="1">
        <f t="array" ref="O31">IFERROR(INDEX('24'!$A:$A,MATCH(O$7,'24'!$A:$A,FALSE)+2),"")</f>
        <v>0</v>
      </c>
      <c r="P31" s="11" t="str" cm="1">
        <f t="array" ref="P31">IFERROR(INDEX('24'!$A:$A,MATCH(P$7,'24'!$A:$A,FALSE)+2),"")</f>
        <v/>
      </c>
      <c r="Q31" s="11" t="str" cm="1">
        <f t="array" ref="Q31">IFERROR(INDEX('24'!$A:$A,MATCH(Q$7,'24'!$A:$A,FALSE)+2),"")</f>
        <v/>
      </c>
      <c r="R31" s="11" t="str" cm="1">
        <f t="array" ref="R31">IFERROR(INDEX('24'!$A:$A,MATCH(R$7,'24'!$A:$A,FALSE)+2),"")</f>
        <v/>
      </c>
      <c r="S31" s="11" t="str" cm="1">
        <f t="array" ref="S31">IFERROR(INDEX('24'!$A:$A,MATCH(S$7,'24'!$A:$A,FALSE)+2),"")</f>
        <v/>
      </c>
    </row>
    <row r="32" spans="1:19" x14ac:dyDescent="0.25">
      <c r="A32" s="18">
        <v>25</v>
      </c>
      <c r="B32" s="11">
        <f t="shared" si="0"/>
        <v>2.5</v>
      </c>
      <c r="C32" s="11">
        <v>1</v>
      </c>
      <c r="D32" s="11">
        <v>1</v>
      </c>
      <c r="E32" s="11">
        <v>0.5</v>
      </c>
      <c r="F32" s="11"/>
      <c r="G32" s="11"/>
      <c r="H32" s="11"/>
      <c r="I32" s="11"/>
      <c r="J32" s="10" t="str">
        <f t="shared" ca="1" si="3"/>
        <v>Incomplete</v>
      </c>
      <c r="L32" s="14">
        <f t="shared" si="4"/>
        <v>25</v>
      </c>
      <c r="M32" s="11" cm="1">
        <f t="array" ref="M32">IFERROR(INDEX('25'!$A:$A,MATCH(M$7,'25'!$A:$A,FALSE)+2),"")</f>
        <v>0</v>
      </c>
      <c r="N32" s="11" cm="1">
        <f t="array" ref="N32">IFERROR(INDEX('25'!$A:$A,MATCH(N$7,'25'!$A:$A,FALSE)+2),"")</f>
        <v>0</v>
      </c>
      <c r="O32" s="11" cm="1">
        <f t="array" ref="O32">IFERROR(INDEX('25'!$A:$A,MATCH(O$7,'25'!$A:$A,FALSE)+2),"")</f>
        <v>0</v>
      </c>
      <c r="P32" s="11" t="str" cm="1">
        <f t="array" ref="P32">IFERROR(INDEX('25'!$A:$A,MATCH(P$7,'25'!$A:$A,FALSE)+2),"")</f>
        <v/>
      </c>
      <c r="Q32" s="11" t="str" cm="1">
        <f t="array" ref="Q32">IFERROR(INDEX('25'!$A:$A,MATCH(Q$7,'25'!$A:$A,FALSE)+2),"")</f>
        <v/>
      </c>
      <c r="R32" s="11" t="str" cm="1">
        <f t="array" ref="R32">IFERROR(INDEX('25'!$A:$A,MATCH(R$7,'25'!$A:$A,FALSE)+2),"")</f>
        <v/>
      </c>
      <c r="S32" s="11" t="str" cm="1">
        <f t="array" ref="S32">IFERROR(INDEX('25'!$A:$A,MATCH(S$7,'25'!$A:$A,FALSE)+2),"")</f>
        <v/>
      </c>
    </row>
  </sheetData>
  <mergeCells count="1">
    <mergeCell ref="B6:B7"/>
  </mergeCells>
  <conditionalFormatting sqref="C8:I32">
    <cfRule type="containsBlanks" dxfId="86" priority="5">
      <formula>LEN(TRIM(C8))=0</formula>
    </cfRule>
  </conditionalFormatting>
  <conditionalFormatting sqref="J8:J32">
    <cfRule type="cellIs" dxfId="85" priority="15" operator="equal">
      <formula>"Finished"</formula>
    </cfRule>
    <cfRule type="cellIs" dxfId="84" priority="16" operator="equal">
      <formula>"Flag for Review"</formula>
    </cfRule>
    <cfRule type="cellIs" dxfId="83" priority="17" operator="equal">
      <formula>"Incomplete"</formula>
    </cfRule>
  </conditionalFormatting>
  <conditionalFormatting sqref="M8:S32">
    <cfRule type="expression" dxfId="82" priority="1">
      <formula>C8=""</formula>
    </cfRule>
    <cfRule type="expression" dxfId="81" priority="2">
      <formula>M8/C8&gt;=0.75</formula>
    </cfRule>
    <cfRule type="expression" dxfId="80" priority="3">
      <formula>M8/C8&gt;=0.65</formula>
    </cfRule>
    <cfRule type="expression" dxfId="79" priority="4">
      <formula>M8/C8&gt;=0</formula>
    </cfRule>
  </conditionalFormatting>
  <conditionalFormatting sqref="P2">
    <cfRule type="expression" dxfId="78" priority="54">
      <formula>LEN(P2)=0</formula>
    </cfRule>
    <cfRule type="cellIs" dxfId="77" priority="212" operator="greaterThanOrEqual">
      <formula>0.75</formula>
    </cfRule>
    <cfRule type="cellIs" dxfId="76" priority="213" operator="greaterThanOrEqual">
      <formula>0.65</formula>
    </cfRule>
    <cfRule type="cellIs" dxfId="75"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L32" location="'25'!A1" display="'25'!A1"/>
    <hyperlink ref="A32" location="'25'!A1" display="'25'!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7"/>
  <sheetViews>
    <sheetView zoomScaleNormal="100" workbookViewId="0"/>
  </sheetViews>
  <sheetFormatPr defaultColWidth="9.140625" defaultRowHeight="15" x14ac:dyDescent="0.25"/>
  <cols>
    <col min="1" max="1" width="9.140625" style="24"/>
    <col min="2" max="2" width="16.85546875" style="24" customWidth="1"/>
    <col min="3" max="3" width="40.7109375" style="24" customWidth="1"/>
    <col min="4" max="4" width="17" style="24" customWidth="1"/>
    <col min="5" max="7" width="11.42578125" style="24" customWidth="1"/>
    <col min="8" max="16384" width="9.140625" style="24"/>
  </cols>
  <sheetData>
    <row r="1" spans="1:11" ht="15.95" customHeight="1" x14ac:dyDescent="0.25">
      <c r="A1" s="7">
        <v>1</v>
      </c>
      <c r="B1" s="27" t="s">
        <v>12</v>
      </c>
      <c r="C1" s="23"/>
      <c r="D1" s="23"/>
      <c r="E1" s="23"/>
      <c r="F1" s="94" t="s">
        <v>29</v>
      </c>
      <c r="G1" s="95"/>
    </row>
    <row r="2" spans="1:11" ht="15.95" customHeight="1" x14ac:dyDescent="0.25">
      <c r="A2" s="25"/>
      <c r="B2" s="34"/>
      <c r="C2" s="34"/>
      <c r="D2" s="34"/>
      <c r="E2" s="34"/>
      <c r="F2" s="34"/>
      <c r="G2" s="35"/>
    </row>
    <row r="3" spans="1:11" ht="15.95" customHeight="1" x14ac:dyDescent="0.25">
      <c r="A3" s="8" t="s">
        <v>13</v>
      </c>
      <c r="B3" s="33"/>
      <c r="C3" s="33"/>
      <c r="D3" s="33"/>
      <c r="E3" s="33"/>
      <c r="F3" s="33"/>
      <c r="G3" s="36"/>
      <c r="H3" s="31"/>
      <c r="I3" s="31"/>
      <c r="J3" s="31"/>
      <c r="K3" s="31"/>
    </row>
    <row r="4" spans="1:11" ht="15.95" customHeight="1" x14ac:dyDescent="0.25">
      <c r="A4" s="9">
        <f>INDEX('Point Grid'!B:B,MATCH('1'!A1,'Point Grid'!A:A,0))</f>
        <v>2.75</v>
      </c>
      <c r="B4" s="33" t="s">
        <v>35</v>
      </c>
      <c r="C4" s="33"/>
      <c r="D4" s="33"/>
      <c r="E4" s="33"/>
      <c r="F4" s="33"/>
      <c r="G4" s="36"/>
      <c r="H4" s="31"/>
      <c r="I4" s="31"/>
      <c r="J4" s="31"/>
      <c r="K4" s="31"/>
    </row>
    <row r="5" spans="1:11" ht="15.95" customHeight="1" x14ac:dyDescent="0.25">
      <c r="A5" s="9"/>
      <c r="B5" s="33"/>
      <c r="C5" s="33"/>
      <c r="D5" s="33"/>
      <c r="E5" s="33"/>
      <c r="F5" s="33"/>
      <c r="G5" s="36"/>
      <c r="H5" s="31"/>
      <c r="I5" s="31"/>
      <c r="J5" s="31"/>
      <c r="K5" s="31"/>
    </row>
    <row r="6" spans="1:11" ht="15.95" customHeight="1" x14ac:dyDescent="0.25">
      <c r="A6" s="9"/>
      <c r="B6" s="49" t="s">
        <v>37</v>
      </c>
      <c r="C6" s="49" t="s">
        <v>36</v>
      </c>
      <c r="D6" s="33"/>
      <c r="E6" s="33"/>
      <c r="F6" s="33"/>
      <c r="G6" s="36"/>
      <c r="H6" s="31"/>
      <c r="I6" s="31"/>
      <c r="J6" s="31"/>
      <c r="K6" s="31"/>
    </row>
    <row r="7" spans="1:11" ht="15.95" customHeight="1" x14ac:dyDescent="0.25">
      <c r="A7" s="9"/>
      <c r="B7" s="51">
        <v>41306</v>
      </c>
      <c r="C7" s="55">
        <v>1100</v>
      </c>
      <c r="D7" s="33"/>
      <c r="E7" s="33"/>
      <c r="F7" s="33"/>
      <c r="G7" s="36"/>
      <c r="H7" s="31"/>
      <c r="I7" s="31"/>
      <c r="J7" s="31"/>
      <c r="K7" s="31"/>
    </row>
    <row r="8" spans="1:11" ht="15.95" customHeight="1" x14ac:dyDescent="0.25">
      <c r="A8" s="9"/>
      <c r="B8" s="51">
        <v>41487</v>
      </c>
      <c r="C8" s="55">
        <v>800</v>
      </c>
      <c r="D8" s="33"/>
      <c r="E8" s="33"/>
      <c r="F8" s="33"/>
      <c r="G8" s="36"/>
      <c r="H8" s="31"/>
      <c r="I8" s="31"/>
      <c r="J8" s="31"/>
      <c r="K8" s="31"/>
    </row>
    <row r="9" spans="1:11" ht="15.95" customHeight="1" x14ac:dyDescent="0.25">
      <c r="A9" s="9"/>
      <c r="B9" s="51">
        <v>41671</v>
      </c>
      <c r="C9" s="55">
        <v>600</v>
      </c>
      <c r="D9" s="33"/>
      <c r="E9" s="33"/>
      <c r="F9" s="33"/>
      <c r="G9" s="36"/>
      <c r="H9" s="31"/>
      <c r="I9" s="31"/>
      <c r="J9" s="31"/>
      <c r="K9" s="31"/>
    </row>
    <row r="10" spans="1:11" ht="15.95" customHeight="1" x14ac:dyDescent="0.25">
      <c r="A10" s="9"/>
      <c r="B10" s="51">
        <v>41852</v>
      </c>
      <c r="C10" s="55">
        <v>300</v>
      </c>
      <c r="D10" s="33"/>
      <c r="E10" s="33"/>
      <c r="F10" s="33"/>
      <c r="G10" s="36"/>
      <c r="H10" s="31"/>
      <c r="I10" s="31"/>
      <c r="J10" s="31"/>
      <c r="K10" s="31"/>
    </row>
    <row r="11" spans="1:11" ht="15.95" customHeight="1" x14ac:dyDescent="0.25">
      <c r="A11" s="9"/>
      <c r="B11" s="33"/>
      <c r="C11" s="33"/>
      <c r="D11" s="33"/>
      <c r="E11" s="33"/>
      <c r="F11" s="33"/>
      <c r="G11" s="36"/>
      <c r="H11" s="31"/>
      <c r="I11" s="31"/>
      <c r="J11" s="31"/>
      <c r="K11" s="31"/>
    </row>
    <row r="12" spans="1:11" ht="15.95" customHeight="1" x14ac:dyDescent="0.25">
      <c r="A12" s="9"/>
      <c r="B12" s="33" t="s">
        <v>38</v>
      </c>
      <c r="C12" s="33"/>
      <c r="D12" s="33"/>
      <c r="E12" s="33"/>
      <c r="F12" s="33"/>
      <c r="G12" s="36"/>
      <c r="H12" s="31"/>
      <c r="I12" s="31"/>
      <c r="J12" s="31"/>
      <c r="K12" s="31"/>
    </row>
    <row r="13" spans="1:11" ht="15.95" customHeight="1" x14ac:dyDescent="0.25">
      <c r="A13" s="9"/>
      <c r="B13" s="33" t="s">
        <v>39</v>
      </c>
      <c r="C13" s="33"/>
      <c r="D13" s="33"/>
      <c r="E13" s="33"/>
      <c r="F13" s="33"/>
      <c r="G13" s="36"/>
      <c r="H13" s="31"/>
      <c r="I13" s="31"/>
      <c r="J13" s="31"/>
      <c r="K13" s="31"/>
    </row>
    <row r="14" spans="1:11" ht="15.95" customHeight="1" x14ac:dyDescent="0.25">
      <c r="A14" s="9"/>
      <c r="B14" s="33" t="s">
        <v>40</v>
      </c>
      <c r="C14" s="33"/>
      <c r="D14" s="33"/>
      <c r="E14" s="33"/>
      <c r="F14" s="33"/>
      <c r="G14" s="36"/>
      <c r="H14" s="31"/>
      <c r="I14" s="31"/>
      <c r="J14" s="31"/>
      <c r="K14" s="31"/>
    </row>
    <row r="15" spans="1:11" ht="15.95" customHeight="1" x14ac:dyDescent="0.25">
      <c r="A15" s="9"/>
      <c r="B15" s="33" t="s">
        <v>41</v>
      </c>
      <c r="C15" s="33"/>
      <c r="D15" s="33"/>
      <c r="E15" s="33"/>
      <c r="F15" s="33"/>
      <c r="G15" s="36"/>
      <c r="H15" s="31"/>
      <c r="I15" s="31"/>
      <c r="J15" s="31"/>
      <c r="K15" s="31"/>
    </row>
    <row r="16" spans="1:11" ht="15.95" customHeight="1" x14ac:dyDescent="0.25">
      <c r="A16" s="9"/>
      <c r="B16" s="33"/>
      <c r="C16" s="33"/>
      <c r="D16" s="33"/>
      <c r="E16" s="33"/>
      <c r="F16" s="33"/>
      <c r="G16" s="36"/>
      <c r="H16" s="31"/>
      <c r="I16" s="31"/>
      <c r="J16" s="31"/>
      <c r="K16" s="31"/>
    </row>
    <row r="17" spans="1:11" ht="15.95" customHeight="1" x14ac:dyDescent="0.25">
      <c r="A17" s="26" t="s">
        <v>2</v>
      </c>
      <c r="B17" s="96" t="s">
        <v>33</v>
      </c>
      <c r="C17" s="96"/>
      <c r="D17" s="96"/>
      <c r="E17" s="96"/>
      <c r="F17" s="96"/>
      <c r="G17" s="38"/>
      <c r="H17" s="31"/>
      <c r="I17" s="31"/>
      <c r="J17" s="31"/>
      <c r="K17" s="31"/>
    </row>
    <row r="18" spans="1:11" ht="15.95" customHeight="1" thickBot="1" x14ac:dyDescent="0.3">
      <c r="A18" s="9">
        <f>INDEX('Point Grid'!$C$8:$I$32,MATCH($A$1,'Point Grid'!$A$8:$A$32,0),MATCH(A17,'Point Grid'!$C$7:$I$7,0))</f>
        <v>0.75</v>
      </c>
      <c r="B18" s="96"/>
      <c r="C18" s="96"/>
      <c r="D18" s="96"/>
      <c r="E18" s="96"/>
      <c r="F18" s="96"/>
      <c r="G18" s="38"/>
      <c r="H18" s="31"/>
      <c r="I18" s="31"/>
      <c r="J18" s="31"/>
      <c r="K18" s="31"/>
    </row>
    <row r="19" spans="1:11" ht="15.95" customHeight="1" thickBot="1" x14ac:dyDescent="0.3">
      <c r="A19" s="5"/>
      <c r="B19" s="37"/>
      <c r="C19" s="37"/>
      <c r="D19" s="37"/>
      <c r="E19" s="37"/>
      <c r="F19" s="37"/>
      <c r="G19" s="38"/>
      <c r="H19" s="31"/>
      <c r="I19" s="31"/>
      <c r="J19" s="31"/>
      <c r="K19" s="31"/>
    </row>
    <row r="20" spans="1:11" ht="15.95" customHeight="1" x14ac:dyDescent="0.25">
      <c r="A20" s="29"/>
      <c r="B20" s="37"/>
      <c r="C20" s="37"/>
      <c r="D20" s="37"/>
      <c r="E20" s="37"/>
      <c r="F20" s="37"/>
      <c r="G20" s="38"/>
      <c r="H20" s="31"/>
      <c r="I20" s="31"/>
      <c r="J20" s="31"/>
      <c r="K20" s="31"/>
    </row>
    <row r="21" spans="1:11" ht="15.95" customHeight="1" x14ac:dyDescent="0.25">
      <c r="A21" s="26" t="s">
        <v>3</v>
      </c>
      <c r="B21" s="96" t="s">
        <v>34</v>
      </c>
      <c r="C21" s="96"/>
      <c r="D21" s="96"/>
      <c r="E21" s="96"/>
      <c r="F21" s="96"/>
      <c r="G21" s="38"/>
      <c r="H21" s="31"/>
      <c r="I21" s="31"/>
      <c r="J21" s="31"/>
      <c r="K21" s="31"/>
    </row>
    <row r="22" spans="1:11" ht="15.95" customHeight="1" thickBot="1" x14ac:dyDescent="0.3">
      <c r="A22" s="9">
        <f>INDEX('Point Grid'!$C$8:$I$32,MATCH($A$1,'Point Grid'!$A$8:$A$32,0),MATCH(A21,'Point Grid'!$C$7:$I$7,0))</f>
        <v>2</v>
      </c>
      <c r="B22" s="96"/>
      <c r="C22" s="96"/>
      <c r="D22" s="96"/>
      <c r="E22" s="96"/>
      <c r="F22" s="96"/>
      <c r="G22" s="38"/>
      <c r="H22" s="31"/>
      <c r="I22" s="31"/>
      <c r="J22" s="31"/>
      <c r="K22" s="31"/>
    </row>
    <row r="23" spans="1:11" ht="15.95" customHeight="1" thickBot="1" x14ac:dyDescent="0.3">
      <c r="A23" s="5"/>
      <c r="B23" s="37"/>
      <c r="C23" s="37"/>
      <c r="D23" s="37"/>
      <c r="E23" s="37"/>
      <c r="F23" s="37"/>
      <c r="G23" s="38"/>
      <c r="H23" s="31"/>
      <c r="I23" s="31"/>
      <c r="J23" s="31"/>
      <c r="K23" s="31"/>
    </row>
    <row r="24" spans="1:11" ht="15.95" customHeight="1" thickBot="1" x14ac:dyDescent="0.3">
      <c r="A24" s="30"/>
      <c r="B24" s="39"/>
      <c r="C24" s="39"/>
      <c r="D24" s="39"/>
      <c r="E24" s="39"/>
      <c r="F24" s="39"/>
      <c r="G24" s="40"/>
      <c r="H24" s="31"/>
      <c r="I24" s="31"/>
      <c r="J24" s="31"/>
      <c r="K24" s="31"/>
    </row>
    <row r="25" spans="1:11" x14ac:dyDescent="0.25">
      <c r="B25" s="31"/>
      <c r="C25" s="31"/>
      <c r="D25" s="31"/>
      <c r="E25" s="31"/>
      <c r="F25" s="31"/>
      <c r="G25" s="31"/>
      <c r="H25" s="31"/>
      <c r="I25" s="31"/>
      <c r="J25" s="31"/>
      <c r="K25" s="31"/>
    </row>
    <row r="26" spans="1:11" x14ac:dyDescent="0.25">
      <c r="B26" s="31"/>
      <c r="C26" s="31"/>
      <c r="D26" s="31"/>
      <c r="E26" s="31"/>
      <c r="F26" s="31"/>
      <c r="G26" s="31"/>
      <c r="H26" s="31"/>
      <c r="I26" s="31"/>
      <c r="J26" s="31"/>
      <c r="K26" s="31"/>
    </row>
    <row r="27" spans="1:11" x14ac:dyDescent="0.25">
      <c r="B27" s="31"/>
      <c r="C27" s="31"/>
      <c r="D27" s="31"/>
      <c r="E27" s="31"/>
      <c r="F27" s="31"/>
      <c r="G27" s="31"/>
      <c r="H27" s="31"/>
      <c r="I27" s="31"/>
      <c r="J27" s="31"/>
      <c r="K27" s="31"/>
    </row>
    <row r="28" spans="1:11" x14ac:dyDescent="0.25">
      <c r="B28" s="31"/>
      <c r="C28" s="31"/>
      <c r="D28" s="31"/>
      <c r="E28" s="31"/>
      <c r="F28" s="31"/>
      <c r="G28" s="31"/>
      <c r="H28" s="31"/>
      <c r="I28" s="31"/>
      <c r="J28" s="31"/>
      <c r="K28" s="31"/>
    </row>
    <row r="29" spans="1:11" x14ac:dyDescent="0.25">
      <c r="B29" s="31"/>
      <c r="C29" s="31"/>
      <c r="D29" s="31"/>
      <c r="E29" s="31"/>
      <c r="F29" s="31"/>
      <c r="G29" s="31"/>
      <c r="H29" s="31"/>
      <c r="I29" s="31"/>
      <c r="J29" s="31"/>
      <c r="K29" s="31"/>
    </row>
    <row r="30" spans="1:11" x14ac:dyDescent="0.25">
      <c r="B30" s="31"/>
      <c r="C30" s="31"/>
      <c r="D30" s="31"/>
      <c r="E30" s="31"/>
      <c r="F30" s="31"/>
      <c r="G30" s="31"/>
      <c r="H30" s="31"/>
      <c r="I30" s="31"/>
      <c r="J30" s="31"/>
      <c r="K30" s="31"/>
    </row>
    <row r="31" spans="1:11" x14ac:dyDescent="0.25">
      <c r="B31" s="31"/>
      <c r="C31" s="31"/>
      <c r="D31" s="31"/>
      <c r="E31" s="31"/>
      <c r="F31" s="31"/>
      <c r="G31" s="31"/>
      <c r="H31" s="31"/>
      <c r="I31" s="31"/>
      <c r="J31" s="31"/>
      <c r="K31" s="31"/>
    </row>
    <row r="32" spans="1:11" x14ac:dyDescent="0.25">
      <c r="B32" s="31"/>
      <c r="C32" s="31"/>
      <c r="D32" s="31"/>
      <c r="E32" s="31"/>
      <c r="F32" s="31"/>
      <c r="G32" s="31"/>
      <c r="H32" s="31"/>
      <c r="I32" s="31"/>
      <c r="J32" s="31"/>
      <c r="K32" s="31"/>
    </row>
    <row r="33" spans="2:11" x14ac:dyDescent="0.25">
      <c r="B33" s="31"/>
      <c r="C33" s="31"/>
      <c r="D33" s="31"/>
      <c r="E33" s="31"/>
      <c r="F33" s="31"/>
      <c r="G33" s="31"/>
      <c r="H33" s="31"/>
      <c r="I33" s="31"/>
      <c r="J33" s="31"/>
      <c r="K33" s="31"/>
    </row>
    <row r="34" spans="2:11" x14ac:dyDescent="0.25">
      <c r="B34" s="31"/>
      <c r="C34" s="31"/>
      <c r="D34" s="31"/>
      <c r="E34" s="31"/>
      <c r="F34" s="31"/>
      <c r="G34" s="31"/>
      <c r="H34" s="31"/>
      <c r="I34" s="31"/>
      <c r="J34" s="31"/>
      <c r="K34" s="31"/>
    </row>
    <row r="35" spans="2:11" x14ac:dyDescent="0.25">
      <c r="B35" s="31"/>
      <c r="C35" s="31"/>
      <c r="D35" s="31"/>
      <c r="E35" s="31"/>
      <c r="F35" s="31"/>
      <c r="G35" s="31"/>
      <c r="H35" s="31"/>
      <c r="I35" s="31"/>
      <c r="J35" s="31"/>
      <c r="K35" s="31"/>
    </row>
    <row r="36" spans="2:11" x14ac:dyDescent="0.25">
      <c r="B36" s="31"/>
      <c r="C36" s="31"/>
      <c r="D36" s="31"/>
      <c r="E36" s="31"/>
      <c r="F36" s="31"/>
      <c r="G36" s="31"/>
      <c r="H36" s="31"/>
      <c r="I36" s="31"/>
      <c r="J36" s="31"/>
      <c r="K36" s="31"/>
    </row>
    <row r="37" spans="2:11" x14ac:dyDescent="0.25">
      <c r="B37" s="31"/>
      <c r="C37" s="31"/>
      <c r="D37" s="31"/>
      <c r="E37" s="31"/>
      <c r="F37" s="31"/>
      <c r="G37" s="31"/>
      <c r="H37" s="31"/>
      <c r="I37" s="31"/>
      <c r="J37" s="31"/>
      <c r="K37" s="31"/>
    </row>
  </sheetData>
  <mergeCells count="3">
    <mergeCell ref="F1:G1"/>
    <mergeCell ref="B21:F22"/>
    <mergeCell ref="B17:F18"/>
  </mergeCells>
  <conditionalFormatting sqref="B1">
    <cfRule type="cellIs" dxfId="74" priority="1" operator="equal">
      <formula>"Incomplete"</formula>
    </cfRule>
    <cfRule type="cellIs" dxfId="73" priority="2" operator="equal">
      <formula>"Flag for Review"</formula>
    </cfRule>
    <cfRule type="cellIs" dxfId="7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F1" location="'Point Grid'!A8" display="Return to Point Grid"/>
    <hyperlink ref="F1:G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6"/>
  <sheetViews>
    <sheetView zoomScaleNormal="100" workbookViewId="0"/>
  </sheetViews>
  <sheetFormatPr defaultColWidth="9.140625" defaultRowHeight="15" x14ac:dyDescent="0.25"/>
  <cols>
    <col min="1" max="1" width="9.140625" style="24"/>
    <col min="2" max="2" width="16.85546875" style="24" customWidth="1"/>
    <col min="3" max="4" width="14" style="24" customWidth="1"/>
    <col min="5" max="9" width="11.42578125" style="24" customWidth="1"/>
    <col min="10" max="16384" width="9.140625" style="24"/>
  </cols>
  <sheetData>
    <row r="1" spans="1:13" ht="15.95" customHeight="1" x14ac:dyDescent="0.25">
      <c r="A1" s="7">
        <v>2</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Grid'!B:B,MATCH('2'!A1,'Point Grid'!A:A,0))</f>
        <v>1.5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6" t="s">
        <v>259</v>
      </c>
      <c r="C6" s="96"/>
      <c r="D6" s="96"/>
      <c r="E6" s="96"/>
      <c r="F6" s="96"/>
      <c r="G6" s="96"/>
      <c r="H6" s="96"/>
      <c r="I6" s="38"/>
      <c r="J6" s="31"/>
      <c r="K6" s="31"/>
      <c r="L6" s="31"/>
      <c r="M6" s="31"/>
    </row>
    <row r="7" spans="1:13" ht="15.95" customHeight="1" thickBot="1" x14ac:dyDescent="0.3">
      <c r="A7" s="9">
        <f>INDEX('Point Grid'!$C$8:$I$32,MATCH($A$1,'Point Grid'!$A$8:$A$32,0),MATCH(A6,'Point Grid'!$C$7:$I$7,0))</f>
        <v>0.75</v>
      </c>
      <c r="B7" s="96"/>
      <c r="C7" s="96"/>
      <c r="D7" s="96"/>
      <c r="E7" s="96"/>
      <c r="F7" s="96"/>
      <c r="G7" s="96"/>
      <c r="H7" s="96"/>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6" t="s">
        <v>258</v>
      </c>
      <c r="C10" s="96"/>
      <c r="D10" s="96"/>
      <c r="E10" s="96"/>
      <c r="F10" s="96"/>
      <c r="G10" s="96"/>
      <c r="H10" s="96"/>
      <c r="I10" s="38"/>
      <c r="J10" s="31"/>
      <c r="K10" s="31"/>
      <c r="L10" s="31"/>
      <c r="M10" s="31"/>
    </row>
    <row r="11" spans="1:13" ht="15.95" customHeight="1" thickBot="1" x14ac:dyDescent="0.3">
      <c r="A11" s="9">
        <f>INDEX('Point Grid'!$C$8:$I$32,MATCH($A$1,'Point Grid'!$A$8:$A$32,0),MATCH(A10,'Point Grid'!$C$7:$I$7,0))</f>
        <v>0.75</v>
      </c>
      <c r="B11" s="96"/>
      <c r="C11" s="96"/>
      <c r="D11" s="96"/>
      <c r="E11" s="96"/>
      <c r="F11" s="96"/>
      <c r="G11" s="96"/>
      <c r="H11" s="96"/>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thickBot="1" x14ac:dyDescent="0.3">
      <c r="A13" s="30"/>
      <c r="B13" s="39"/>
      <c r="C13" s="39"/>
      <c r="D13" s="39"/>
      <c r="E13" s="39"/>
      <c r="F13" s="39"/>
      <c r="G13" s="39"/>
      <c r="H13" s="39"/>
      <c r="I13" s="40"/>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sheetData>
  <mergeCells count="3">
    <mergeCell ref="B6:H7"/>
    <mergeCell ref="H1:I1"/>
    <mergeCell ref="B10:H11"/>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2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3</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Grid'!B:B,MATCH('3'!A1,'Point Grid'!A:A,0))</f>
        <v>1.5</v>
      </c>
      <c r="B4" s="33" t="s">
        <v>260</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42</v>
      </c>
      <c r="C6" s="33"/>
      <c r="D6" s="33"/>
      <c r="E6" s="33"/>
      <c r="F6" s="33"/>
      <c r="G6" s="33"/>
      <c r="H6" s="33"/>
      <c r="I6" s="36"/>
      <c r="J6" s="31"/>
      <c r="K6" s="31"/>
      <c r="L6" s="31"/>
      <c r="M6" s="31"/>
    </row>
    <row r="7" spans="1:13" ht="15.95" customHeight="1" x14ac:dyDescent="0.25">
      <c r="A7" s="9"/>
      <c r="B7" s="33"/>
      <c r="C7" s="33"/>
      <c r="D7" s="33"/>
      <c r="E7" s="33"/>
      <c r="F7" s="33"/>
      <c r="G7" s="33"/>
      <c r="H7" s="33"/>
      <c r="I7" s="36"/>
      <c r="J7" s="31"/>
      <c r="K7" s="31"/>
      <c r="L7" s="31"/>
      <c r="M7" s="31"/>
    </row>
    <row r="8" spans="1:13" ht="15.95" customHeight="1" x14ac:dyDescent="0.25">
      <c r="A8" s="26" t="s">
        <v>2</v>
      </c>
      <c r="B8" s="96" t="s">
        <v>43</v>
      </c>
      <c r="C8" s="96"/>
      <c r="D8" s="96"/>
      <c r="E8" s="96"/>
      <c r="F8" s="96"/>
      <c r="G8" s="96"/>
      <c r="H8" s="96"/>
      <c r="I8" s="38"/>
      <c r="J8" s="31"/>
      <c r="K8" s="31"/>
      <c r="L8" s="31"/>
      <c r="M8" s="31"/>
    </row>
    <row r="9" spans="1:13" ht="15.95" customHeight="1" thickBot="1" x14ac:dyDescent="0.3">
      <c r="A9" s="9">
        <f>INDEX('Point Grid'!$C$8:$I$32,MATCH($A$1,'Point Grid'!$A$8:$A$32,0),MATCH(A8,'Point Grid'!$C$7:$I$7,0))</f>
        <v>0.5</v>
      </c>
      <c r="B9" s="96"/>
      <c r="C9" s="96"/>
      <c r="D9" s="96"/>
      <c r="E9" s="96"/>
      <c r="F9" s="96"/>
      <c r="G9" s="96"/>
      <c r="H9" s="96"/>
      <c r="I9" s="38"/>
      <c r="J9" s="31"/>
      <c r="K9" s="31"/>
      <c r="L9" s="31"/>
      <c r="M9" s="31"/>
    </row>
    <row r="10" spans="1:13" ht="15.95" customHeight="1" thickBot="1" x14ac:dyDescent="0.3">
      <c r="A10" s="5"/>
      <c r="B10" s="37"/>
      <c r="C10" s="37"/>
      <c r="D10" s="37"/>
      <c r="E10" s="37"/>
      <c r="F10" s="37"/>
      <c r="G10" s="37"/>
      <c r="H10" s="37"/>
      <c r="I10" s="38"/>
      <c r="J10" s="31"/>
      <c r="K10" s="31"/>
      <c r="L10" s="31"/>
      <c r="M10" s="31"/>
    </row>
    <row r="11" spans="1:13" ht="15.95" customHeight="1" x14ac:dyDescent="0.25">
      <c r="A11" s="29"/>
      <c r="B11" s="37"/>
      <c r="C11" s="37"/>
      <c r="D11" s="37"/>
      <c r="E11" s="37"/>
      <c r="F11" s="37"/>
      <c r="G11" s="37"/>
      <c r="H11" s="37"/>
      <c r="I11" s="38"/>
      <c r="J11" s="31"/>
      <c r="K11" s="31"/>
      <c r="L11" s="31"/>
      <c r="M11" s="31"/>
    </row>
    <row r="12" spans="1:13" ht="15.95" customHeight="1" x14ac:dyDescent="0.25">
      <c r="A12" s="26" t="s">
        <v>3</v>
      </c>
      <c r="B12" s="96" t="s">
        <v>44</v>
      </c>
      <c r="C12" s="96"/>
      <c r="D12" s="96"/>
      <c r="E12" s="96"/>
      <c r="F12" s="96"/>
      <c r="G12" s="96"/>
      <c r="H12" s="96"/>
      <c r="I12" s="38"/>
      <c r="J12" s="31"/>
      <c r="K12" s="31"/>
      <c r="L12" s="31"/>
      <c r="M12" s="31"/>
    </row>
    <row r="13" spans="1:13" ht="15.95" customHeight="1" thickBot="1" x14ac:dyDescent="0.3">
      <c r="A13" s="9">
        <f>INDEX('Point Grid'!$C$8:$I$32,MATCH($A$1,'Point Grid'!$A$8:$A$32,0),MATCH(A12,'Point Grid'!$C$7:$I$7,0))</f>
        <v>1</v>
      </c>
      <c r="B13" s="96"/>
      <c r="C13" s="96"/>
      <c r="D13" s="96"/>
      <c r="E13" s="96"/>
      <c r="F13" s="96"/>
      <c r="G13" s="96"/>
      <c r="H13" s="96"/>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thickBot="1" x14ac:dyDescent="0.3">
      <c r="A15" s="30"/>
      <c r="B15" s="39"/>
      <c r="C15" s="39"/>
      <c r="D15" s="39"/>
      <c r="E15" s="39"/>
      <c r="F15" s="39"/>
      <c r="G15" s="39"/>
      <c r="H15" s="39"/>
      <c r="I15" s="40"/>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row r="28" spans="2:13" x14ac:dyDescent="0.25">
      <c r="B28" s="31"/>
      <c r="C28" s="31"/>
      <c r="D28" s="31"/>
      <c r="E28" s="31"/>
      <c r="F28" s="31"/>
      <c r="G28" s="31"/>
      <c r="H28" s="31"/>
      <c r="I28" s="31"/>
      <c r="J28" s="31"/>
      <c r="K28" s="31"/>
      <c r="L28" s="31"/>
      <c r="M28" s="31"/>
    </row>
  </sheetData>
  <mergeCells count="3">
    <mergeCell ref="B8:H9"/>
    <mergeCell ref="H1:I1"/>
    <mergeCell ref="B12:H13"/>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36"/>
  <sheetViews>
    <sheetView zoomScaleNormal="100" workbookViewId="0"/>
  </sheetViews>
  <sheetFormatPr defaultColWidth="9.140625" defaultRowHeight="15" x14ac:dyDescent="0.25"/>
  <cols>
    <col min="1" max="1" width="9.140625" style="24"/>
    <col min="2" max="2" width="16.85546875" style="24" customWidth="1"/>
    <col min="3" max="4" width="24.7109375" style="24" customWidth="1"/>
    <col min="5" max="9" width="11.42578125" style="24" customWidth="1"/>
    <col min="10" max="16384" width="9.140625" style="24"/>
  </cols>
  <sheetData>
    <row r="1" spans="1:13" ht="15.95" customHeight="1" x14ac:dyDescent="0.25">
      <c r="A1" s="7">
        <v>4</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Grid'!B:B,MATCH('4'!A1,'Point Grid'!A:A,0))</f>
        <v>2.25</v>
      </c>
      <c r="B4" s="33" t="s">
        <v>45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46</v>
      </c>
      <c r="C6" s="33"/>
      <c r="D6" s="33"/>
      <c r="E6" s="33"/>
      <c r="F6" s="33"/>
      <c r="G6" s="33"/>
      <c r="H6" s="33"/>
      <c r="I6" s="36"/>
      <c r="J6" s="31"/>
      <c r="K6" s="31"/>
      <c r="L6" s="31"/>
      <c r="M6" s="31"/>
    </row>
    <row r="7" spans="1:13" ht="15.95" customHeight="1" x14ac:dyDescent="0.25">
      <c r="A7" s="9"/>
      <c r="B7" s="33" t="s">
        <v>47</v>
      </c>
      <c r="C7" s="33"/>
      <c r="D7" s="33"/>
      <c r="E7" s="33"/>
      <c r="F7" s="33"/>
      <c r="G7" s="33"/>
      <c r="H7" s="33"/>
      <c r="I7" s="36"/>
      <c r="J7" s="31"/>
      <c r="K7" s="31"/>
      <c r="L7" s="31"/>
      <c r="M7" s="31"/>
    </row>
    <row r="8" spans="1:13" ht="15.95" customHeight="1" x14ac:dyDescent="0.25">
      <c r="A8" s="9"/>
      <c r="B8" s="33" t="s">
        <v>48</v>
      </c>
      <c r="C8" s="33"/>
      <c r="D8" s="33"/>
      <c r="E8" s="33"/>
      <c r="F8" s="33"/>
      <c r="G8" s="33"/>
      <c r="H8" s="33"/>
      <c r="I8" s="36"/>
      <c r="J8" s="31"/>
      <c r="K8" s="31"/>
      <c r="L8" s="31"/>
      <c r="M8" s="31"/>
    </row>
    <row r="9" spans="1:13" ht="15.95" customHeight="1" x14ac:dyDescent="0.25">
      <c r="A9" s="9"/>
      <c r="B9" s="96" t="s">
        <v>261</v>
      </c>
      <c r="C9" s="96"/>
      <c r="D9" s="96"/>
      <c r="E9" s="96"/>
      <c r="F9" s="96"/>
      <c r="G9" s="96"/>
      <c r="H9" s="96"/>
      <c r="I9" s="36"/>
      <c r="J9" s="31"/>
      <c r="K9" s="31"/>
      <c r="L9" s="31"/>
      <c r="M9" s="31"/>
    </row>
    <row r="10" spans="1:13" ht="15.95" customHeight="1" x14ac:dyDescent="0.25">
      <c r="A10" s="9"/>
      <c r="B10" s="96"/>
      <c r="C10" s="96"/>
      <c r="D10" s="96"/>
      <c r="E10" s="96"/>
      <c r="F10" s="96"/>
      <c r="G10" s="96"/>
      <c r="H10" s="96"/>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48" t="s">
        <v>49</v>
      </c>
      <c r="C12" s="48" t="s">
        <v>50</v>
      </c>
      <c r="D12" s="48" t="s">
        <v>51</v>
      </c>
      <c r="E12" s="33"/>
      <c r="F12" s="33"/>
      <c r="G12" s="33"/>
      <c r="H12" s="33"/>
      <c r="I12" s="36"/>
      <c r="J12" s="31"/>
      <c r="K12" s="31"/>
      <c r="L12" s="31"/>
      <c r="M12" s="31"/>
    </row>
    <row r="13" spans="1:13" ht="15.95" customHeight="1" x14ac:dyDescent="0.25">
      <c r="A13" s="9"/>
      <c r="B13" s="49" t="s">
        <v>52</v>
      </c>
      <c r="C13" s="83">
        <v>-2.9000000000000001E-2</v>
      </c>
      <c r="D13" s="83">
        <v>3.4000000000000002E-2</v>
      </c>
      <c r="E13" s="33"/>
      <c r="F13" s="33"/>
      <c r="G13" s="33"/>
      <c r="H13" s="33"/>
      <c r="I13" s="36"/>
      <c r="J13" s="31"/>
      <c r="K13" s="31"/>
      <c r="L13" s="31"/>
      <c r="M13" s="31"/>
    </row>
    <row r="14" spans="1:13" ht="15.95" customHeight="1" x14ac:dyDescent="0.25">
      <c r="A14" s="9"/>
      <c r="B14" s="49" t="s">
        <v>53</v>
      </c>
      <c r="C14" s="83">
        <v>-3.2000000000000001E-2</v>
      </c>
      <c r="D14" s="83">
        <v>0.03</v>
      </c>
      <c r="E14" s="33"/>
      <c r="F14" s="33"/>
      <c r="G14" s="33"/>
      <c r="H14" s="33"/>
      <c r="I14" s="36"/>
      <c r="J14" s="31"/>
      <c r="K14" s="31"/>
      <c r="L14" s="31"/>
      <c r="M14" s="31"/>
    </row>
    <row r="15" spans="1:13" ht="15.95" customHeight="1" x14ac:dyDescent="0.25">
      <c r="A15" s="9"/>
      <c r="B15" s="49" t="s">
        <v>54</v>
      </c>
      <c r="C15" s="83">
        <v>-2.5000000000000001E-2</v>
      </c>
      <c r="D15" s="83">
        <v>2.8000000000000001E-2</v>
      </c>
      <c r="E15" s="33"/>
      <c r="F15" s="33"/>
      <c r="G15" s="33"/>
      <c r="H15" s="33"/>
      <c r="I15" s="36"/>
      <c r="J15" s="31"/>
      <c r="K15" s="31"/>
      <c r="L15" s="31"/>
      <c r="M15" s="31"/>
    </row>
    <row r="16" spans="1:13" ht="15.95" customHeight="1" x14ac:dyDescent="0.25">
      <c r="A16" s="9"/>
      <c r="B16" s="49" t="s">
        <v>55</v>
      </c>
      <c r="C16" s="83">
        <v>-5.0000000000000001E-3</v>
      </c>
      <c r="D16" s="83">
        <v>2.9000000000000001E-2</v>
      </c>
      <c r="E16" s="33"/>
      <c r="F16" s="33"/>
      <c r="G16" s="33"/>
      <c r="H16" s="33"/>
      <c r="I16" s="36"/>
      <c r="J16" s="31"/>
      <c r="K16" s="31"/>
      <c r="L16" s="31"/>
      <c r="M16" s="31"/>
    </row>
    <row r="17" spans="1:13" ht="15.95" customHeight="1" x14ac:dyDescent="0.25">
      <c r="A17" s="9"/>
      <c r="B17" s="49" t="s">
        <v>56</v>
      </c>
      <c r="C17" s="83">
        <v>0.03</v>
      </c>
      <c r="D17" s="83">
        <v>3.1E-2</v>
      </c>
      <c r="E17" s="33"/>
      <c r="F17" s="33"/>
      <c r="G17" s="33"/>
      <c r="H17" s="33"/>
      <c r="I17" s="36"/>
      <c r="J17" s="31"/>
      <c r="K17" s="31"/>
      <c r="L17" s="31"/>
      <c r="M17" s="31"/>
    </row>
    <row r="18" spans="1:13" ht="15.95" customHeight="1" x14ac:dyDescent="0.25">
      <c r="A18" s="28"/>
      <c r="B18" s="49" t="s">
        <v>57</v>
      </c>
      <c r="C18" s="83">
        <v>2.8000000000000001E-2</v>
      </c>
      <c r="D18" s="83">
        <v>3.3000000000000002E-2</v>
      </c>
      <c r="E18" s="33"/>
      <c r="F18" s="33"/>
      <c r="G18" s="33"/>
      <c r="H18" s="33"/>
      <c r="I18" s="36"/>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2</v>
      </c>
      <c r="B20" s="96" t="s">
        <v>58</v>
      </c>
      <c r="C20" s="96"/>
      <c r="D20" s="96"/>
      <c r="E20" s="96"/>
      <c r="F20" s="96"/>
      <c r="G20" s="96"/>
      <c r="H20" s="96"/>
      <c r="I20" s="38"/>
      <c r="J20" s="31"/>
      <c r="K20" s="31"/>
      <c r="L20" s="31"/>
      <c r="M20" s="31"/>
    </row>
    <row r="21" spans="1:13" ht="15.95" customHeight="1" thickBot="1" x14ac:dyDescent="0.3">
      <c r="A21" s="9">
        <f>INDEX('Point Grid'!$C$8:$I$32,MATCH($A$1,'Point Grid'!$A$8:$A$32,0),MATCH(A20,'Point Grid'!$C$7:$I$7,0))</f>
        <v>2.25</v>
      </c>
      <c r="B21" s="96"/>
      <c r="C21" s="96"/>
      <c r="D21" s="96"/>
      <c r="E21" s="96"/>
      <c r="F21" s="96"/>
      <c r="G21" s="96"/>
      <c r="H21" s="96"/>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thickBot="1" x14ac:dyDescent="0.3">
      <c r="A23" s="30"/>
      <c r="B23" s="39"/>
      <c r="C23" s="39"/>
      <c r="D23" s="39"/>
      <c r="E23" s="39"/>
      <c r="F23" s="39"/>
      <c r="G23" s="39"/>
      <c r="H23" s="39"/>
      <c r="I23" s="40"/>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sheetData>
  <mergeCells count="3">
    <mergeCell ref="B20:H21"/>
    <mergeCell ref="H1:I1"/>
    <mergeCell ref="B9:H10"/>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34"/>
  <sheetViews>
    <sheetView zoomScaleNormal="100" workbookViewId="0"/>
  </sheetViews>
  <sheetFormatPr defaultColWidth="9.140625" defaultRowHeight="15" x14ac:dyDescent="0.25"/>
  <cols>
    <col min="1" max="1" width="9.140625" style="24"/>
    <col min="2" max="2" width="16.85546875" style="24" customWidth="1"/>
    <col min="3" max="3" width="28.7109375" style="24" customWidth="1"/>
    <col min="4" max="4" width="17" style="24" customWidth="1"/>
    <col min="5" max="9" width="11.42578125" style="24" customWidth="1"/>
    <col min="10" max="16384" width="9.140625" style="24"/>
  </cols>
  <sheetData>
    <row r="1" spans="1:13" ht="15.95" customHeight="1" x14ac:dyDescent="0.25">
      <c r="A1" s="7">
        <v>5</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Grid'!B:B,MATCH('5'!A1,'Point Grid'!A:A,0))</f>
        <v>3</v>
      </c>
      <c r="B4" s="33" t="s">
        <v>264</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9" t="s">
        <v>37</v>
      </c>
      <c r="C6" s="49" t="s">
        <v>59</v>
      </c>
      <c r="D6" s="33"/>
      <c r="E6" s="33"/>
      <c r="F6" s="33"/>
      <c r="G6" s="33"/>
      <c r="H6" s="33"/>
      <c r="I6" s="36"/>
      <c r="J6" s="31"/>
      <c r="K6" s="31"/>
      <c r="L6" s="31"/>
      <c r="M6" s="31"/>
    </row>
    <row r="7" spans="1:13" ht="15.95" customHeight="1" x14ac:dyDescent="0.25">
      <c r="A7" s="9"/>
      <c r="B7" s="51">
        <v>41685</v>
      </c>
      <c r="C7" s="52" t="s">
        <v>60</v>
      </c>
      <c r="D7" s="33"/>
      <c r="E7" s="33"/>
      <c r="F7" s="33"/>
      <c r="G7" s="33"/>
      <c r="H7" s="33"/>
      <c r="I7" s="36"/>
      <c r="J7" s="31"/>
      <c r="K7" s="31"/>
      <c r="L7" s="31"/>
      <c r="M7" s="31"/>
    </row>
    <row r="8" spans="1:13" ht="15.95" customHeight="1" x14ac:dyDescent="0.25">
      <c r="A8" s="9"/>
      <c r="B8" s="51">
        <v>41913</v>
      </c>
      <c r="C8" s="52" t="s">
        <v>61</v>
      </c>
      <c r="D8" s="33"/>
      <c r="E8" s="33"/>
      <c r="F8" s="33"/>
      <c r="G8" s="33"/>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26" t="s">
        <v>2</v>
      </c>
      <c r="B10" s="96" t="s">
        <v>262</v>
      </c>
      <c r="C10" s="96"/>
      <c r="D10" s="96"/>
      <c r="E10" s="96"/>
      <c r="F10" s="96"/>
      <c r="G10" s="96"/>
      <c r="H10" s="96"/>
      <c r="I10" s="38"/>
      <c r="J10" s="31"/>
      <c r="K10" s="31"/>
      <c r="L10" s="31"/>
      <c r="M10" s="31"/>
    </row>
    <row r="11" spans="1:13" ht="15.95" customHeight="1" thickBot="1" x14ac:dyDescent="0.3">
      <c r="A11" s="9">
        <f>INDEX('Point Grid'!$C$8:$I$32,MATCH($A$1,'Point Grid'!$A$8:$A$32,0),MATCH(A10,'Point Grid'!$C$7:$I$7,0))</f>
        <v>1.25</v>
      </c>
      <c r="B11" s="96"/>
      <c r="C11" s="96"/>
      <c r="D11" s="96"/>
      <c r="E11" s="96"/>
      <c r="F11" s="96"/>
      <c r="G11" s="96"/>
      <c r="H11" s="96"/>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3</v>
      </c>
      <c r="B14" s="96" t="s">
        <v>263</v>
      </c>
      <c r="C14" s="96"/>
      <c r="D14" s="96"/>
      <c r="E14" s="96"/>
      <c r="F14" s="96"/>
      <c r="G14" s="96"/>
      <c r="H14" s="96"/>
      <c r="I14" s="38"/>
      <c r="J14" s="31"/>
      <c r="K14" s="31"/>
      <c r="L14" s="31"/>
      <c r="M14" s="31"/>
    </row>
    <row r="15" spans="1:13" ht="15.95" customHeight="1" thickBot="1" x14ac:dyDescent="0.3">
      <c r="A15" s="9">
        <f>INDEX('Point Grid'!$C$8:$I$32,MATCH($A$1,'Point Grid'!$A$8:$A$32,0),MATCH(A14,'Point Grid'!$C$7:$I$7,0))</f>
        <v>1.25</v>
      </c>
      <c r="B15" s="96"/>
      <c r="C15" s="96"/>
      <c r="D15" s="96"/>
      <c r="E15" s="96"/>
      <c r="F15" s="96"/>
      <c r="G15" s="96"/>
      <c r="H15" s="96"/>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4</v>
      </c>
      <c r="B18" s="97" t="s">
        <v>62</v>
      </c>
      <c r="C18" s="97"/>
      <c r="D18" s="97"/>
      <c r="E18" s="97"/>
      <c r="F18" s="97"/>
      <c r="G18" s="97"/>
      <c r="H18" s="97"/>
      <c r="I18" s="38"/>
      <c r="J18" s="31"/>
      <c r="K18" s="31"/>
      <c r="L18" s="31"/>
      <c r="M18" s="31"/>
    </row>
    <row r="19" spans="1:13" ht="15.95" customHeight="1" thickBot="1" x14ac:dyDescent="0.3">
      <c r="A19" s="9">
        <f>INDEX('Point Grid'!$C$8:$I$32,MATCH($A$1,'Point Grid'!$A$8:$A$32,0),MATCH(A18,'Point Grid'!$C$7:$I$7,0))</f>
        <v>0.5</v>
      </c>
      <c r="B19" s="97"/>
      <c r="C19" s="97"/>
      <c r="D19" s="97"/>
      <c r="E19" s="97"/>
      <c r="F19" s="97"/>
      <c r="G19" s="97"/>
      <c r="H19" s="97"/>
      <c r="I19" s="38"/>
      <c r="J19" s="31"/>
      <c r="K19" s="31"/>
      <c r="L19" s="31"/>
      <c r="M19" s="31"/>
    </row>
    <row r="20" spans="1:13" ht="15.95" customHeight="1" thickBot="1" x14ac:dyDescent="0.3">
      <c r="A20" s="5"/>
      <c r="B20" s="97"/>
      <c r="C20" s="97"/>
      <c r="D20" s="97"/>
      <c r="E20" s="97"/>
      <c r="F20" s="97"/>
      <c r="G20" s="97"/>
      <c r="H20" s="9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4">
    <mergeCell ref="B10:H11"/>
    <mergeCell ref="B14:H15"/>
    <mergeCell ref="H1:I1"/>
    <mergeCell ref="B18:H20"/>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30"/>
  <sheetViews>
    <sheetView zoomScaleNormal="100" workbookViewId="0"/>
  </sheetViews>
  <sheetFormatPr defaultColWidth="9.140625" defaultRowHeight="15" x14ac:dyDescent="0.25"/>
  <cols>
    <col min="1" max="1" width="9.140625" style="24"/>
    <col min="2" max="2" width="16.85546875" style="24" customWidth="1"/>
    <col min="3" max="3" width="14.140625" style="24" customWidth="1"/>
    <col min="4" max="4" width="17" style="24" customWidth="1"/>
    <col min="5" max="9" width="11.42578125" style="24" customWidth="1"/>
    <col min="10" max="16384" width="9.140625" style="24"/>
  </cols>
  <sheetData>
    <row r="1" spans="1:13" ht="15.95" customHeight="1" x14ac:dyDescent="0.25">
      <c r="A1" s="7">
        <v>6</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Grid'!B:B,MATCH('6'!A1,'Point Grid'!A:A,0))</f>
        <v>1</v>
      </c>
      <c r="B4" s="33" t="s">
        <v>35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32.1" customHeight="1" x14ac:dyDescent="0.25">
      <c r="A6" s="9"/>
      <c r="B6" s="47"/>
      <c r="C6" s="82" t="s">
        <v>71</v>
      </c>
      <c r="D6" s="33"/>
      <c r="E6" s="33"/>
      <c r="F6" s="33"/>
      <c r="G6" s="33"/>
      <c r="H6" s="33"/>
      <c r="I6" s="36"/>
      <c r="J6" s="31"/>
      <c r="K6" s="31"/>
      <c r="L6" s="31"/>
      <c r="M6" s="31"/>
    </row>
    <row r="7" spans="1:13" ht="15.95" customHeight="1" x14ac:dyDescent="0.25">
      <c r="A7" s="9"/>
      <c r="B7" s="47" t="s">
        <v>64</v>
      </c>
      <c r="C7" s="84">
        <v>560</v>
      </c>
      <c r="D7" s="33"/>
      <c r="E7" s="33"/>
      <c r="F7" s="33"/>
      <c r="G7" s="33"/>
      <c r="H7" s="33"/>
      <c r="I7" s="36"/>
      <c r="J7" s="31"/>
      <c r="K7" s="31"/>
      <c r="L7" s="31"/>
      <c r="M7" s="31"/>
    </row>
    <row r="8" spans="1:13" ht="15.95" customHeight="1" x14ac:dyDescent="0.25">
      <c r="A8" s="9"/>
      <c r="B8" s="47" t="s">
        <v>65</v>
      </c>
      <c r="C8" s="84">
        <v>616</v>
      </c>
      <c r="D8" s="33"/>
      <c r="E8" s="33"/>
      <c r="F8" s="33"/>
      <c r="G8" s="33"/>
      <c r="H8" s="33"/>
      <c r="I8" s="36"/>
      <c r="J8" s="31"/>
      <c r="K8" s="31"/>
      <c r="L8" s="31"/>
      <c r="M8" s="31"/>
    </row>
    <row r="9" spans="1:13" ht="15.95" customHeight="1" x14ac:dyDescent="0.25">
      <c r="A9" s="9"/>
      <c r="B9" s="47" t="s">
        <v>66</v>
      </c>
      <c r="C9" s="84">
        <v>67.2</v>
      </c>
      <c r="D9" s="33"/>
      <c r="E9" s="33"/>
      <c r="F9" s="33"/>
      <c r="G9" s="33"/>
      <c r="H9" s="33"/>
      <c r="I9" s="36"/>
      <c r="J9" s="31"/>
      <c r="K9" s="31"/>
      <c r="L9" s="31"/>
      <c r="M9" s="31"/>
    </row>
    <row r="10" spans="1:13" ht="15.95" customHeight="1" x14ac:dyDescent="0.25">
      <c r="A10" s="9"/>
      <c r="B10" s="47" t="s">
        <v>67</v>
      </c>
      <c r="C10" s="84">
        <v>19.600000000000001</v>
      </c>
      <c r="D10" s="33"/>
      <c r="E10" s="33"/>
      <c r="F10" s="33"/>
      <c r="G10" s="33"/>
      <c r="H10" s="33"/>
      <c r="I10" s="36"/>
      <c r="J10" s="31"/>
      <c r="K10" s="31"/>
      <c r="L10" s="31"/>
      <c r="M10" s="31"/>
    </row>
    <row r="11" spans="1:13" ht="15.95" customHeight="1" x14ac:dyDescent="0.25">
      <c r="A11" s="9"/>
      <c r="B11" s="47" t="s">
        <v>68</v>
      </c>
      <c r="C11" s="84">
        <v>73.92</v>
      </c>
      <c r="D11" s="33"/>
      <c r="E11" s="33"/>
      <c r="F11" s="33"/>
      <c r="G11" s="33"/>
      <c r="H11" s="33"/>
      <c r="I11" s="36"/>
      <c r="J11" s="31"/>
      <c r="K11" s="31"/>
      <c r="L11" s="31"/>
      <c r="M11" s="31"/>
    </row>
    <row r="12" spans="1:13" ht="15.95" customHeight="1" x14ac:dyDescent="0.25">
      <c r="A12" s="9"/>
      <c r="B12" s="47" t="s">
        <v>69</v>
      </c>
      <c r="C12" s="86">
        <v>8.2000000000000003E-2</v>
      </c>
      <c r="D12" s="33"/>
      <c r="E12" s="33"/>
      <c r="F12" s="33"/>
      <c r="G12" s="33"/>
      <c r="H12" s="33"/>
      <c r="I12" s="36"/>
      <c r="J12" s="31"/>
      <c r="K12" s="31"/>
      <c r="L12" s="31"/>
      <c r="M12" s="31"/>
    </row>
    <row r="13" spans="1:13" ht="15.95" customHeight="1" x14ac:dyDescent="0.25">
      <c r="A13" s="9"/>
      <c r="B13" s="47" t="s">
        <v>70</v>
      </c>
      <c r="C13" s="85">
        <v>1</v>
      </c>
      <c r="D13" s="33"/>
      <c r="E13" s="33"/>
      <c r="F13" s="33"/>
      <c r="G13" s="33"/>
      <c r="H13" s="33"/>
      <c r="I13" s="36"/>
      <c r="J13" s="31"/>
      <c r="K13" s="31"/>
      <c r="L13" s="31"/>
      <c r="M13" s="31"/>
    </row>
    <row r="14" spans="1:13" ht="15.95" customHeight="1" x14ac:dyDescent="0.25">
      <c r="A14" s="26" t="s">
        <v>2</v>
      </c>
      <c r="B14" s="96" t="s">
        <v>63</v>
      </c>
      <c r="C14" s="96"/>
      <c r="D14" s="96"/>
      <c r="E14" s="96"/>
      <c r="F14" s="96"/>
      <c r="G14" s="96"/>
      <c r="H14" s="96"/>
      <c r="I14" s="38"/>
      <c r="J14" s="31"/>
      <c r="K14" s="31"/>
      <c r="L14" s="31"/>
      <c r="M14" s="31"/>
    </row>
    <row r="15" spans="1:13" ht="15.95" customHeight="1" thickBot="1" x14ac:dyDescent="0.3">
      <c r="A15" s="9">
        <f>INDEX('Point Grid'!$C$8:$I$32,MATCH($A$1,'Point Grid'!$A$8:$A$32,0),MATCH(A14,'Point Grid'!$C$7:$I$7,0))</f>
        <v>1</v>
      </c>
      <c r="B15" s="96"/>
      <c r="C15" s="96"/>
      <c r="D15" s="96"/>
      <c r="E15" s="96"/>
      <c r="F15" s="96"/>
      <c r="G15" s="96"/>
      <c r="H15" s="96"/>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2">
    <mergeCell ref="B14:H15"/>
    <mergeCell ref="H1:I1"/>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L49"/>
  <sheetViews>
    <sheetView zoomScaleNormal="100" workbookViewId="0"/>
  </sheetViews>
  <sheetFormatPr defaultColWidth="9.140625" defaultRowHeight="15" x14ac:dyDescent="0.25"/>
  <cols>
    <col min="1" max="1" width="9.140625" style="24"/>
    <col min="2" max="2" width="20" style="24" customWidth="1"/>
    <col min="3" max="3" width="20.140625" style="24" customWidth="1"/>
    <col min="4" max="4" width="18.28515625" style="24" customWidth="1"/>
    <col min="5" max="5" width="23.85546875" style="24" customWidth="1"/>
    <col min="6" max="6" width="33.7109375" style="24" customWidth="1"/>
    <col min="7" max="8" width="11.42578125" style="24" customWidth="1"/>
    <col min="9" max="16384" width="9.140625" style="24"/>
  </cols>
  <sheetData>
    <row r="1" spans="1:12" ht="15.95" customHeight="1" x14ac:dyDescent="0.25">
      <c r="A1" s="7">
        <v>7</v>
      </c>
      <c r="B1" s="27" t="s">
        <v>12</v>
      </c>
      <c r="C1" s="23"/>
      <c r="D1" s="23"/>
      <c r="E1" s="23"/>
      <c r="F1" s="23"/>
      <c r="G1" s="94" t="s">
        <v>29</v>
      </c>
      <c r="H1" s="95"/>
    </row>
    <row r="2" spans="1:12" ht="15.95" customHeight="1" x14ac:dyDescent="0.25">
      <c r="A2" s="25"/>
      <c r="B2" s="34"/>
      <c r="C2" s="34"/>
      <c r="D2" s="34"/>
      <c r="E2" s="34"/>
      <c r="F2" s="34"/>
      <c r="G2" s="34"/>
      <c r="H2" s="35"/>
    </row>
    <row r="3" spans="1:12" ht="15.95" customHeight="1" x14ac:dyDescent="0.25">
      <c r="A3" s="8" t="s">
        <v>13</v>
      </c>
      <c r="B3" s="33"/>
      <c r="C3" s="33"/>
      <c r="D3" s="33"/>
      <c r="E3" s="33"/>
      <c r="F3" s="33"/>
      <c r="G3" s="33"/>
      <c r="H3" s="36"/>
      <c r="I3" s="31"/>
      <c r="J3" s="31"/>
      <c r="K3" s="31"/>
      <c r="L3" s="31"/>
    </row>
    <row r="4" spans="1:12" ht="15.95" customHeight="1" x14ac:dyDescent="0.25">
      <c r="A4" s="9">
        <f>INDEX('Point Grid'!B:B,MATCH('7'!A1,'Point Grid'!A:A,0))</f>
        <v>4.5</v>
      </c>
      <c r="B4" s="33" t="s">
        <v>72</v>
      </c>
      <c r="C4" s="33"/>
      <c r="D4" s="33"/>
      <c r="E4" s="33"/>
      <c r="F4" s="33"/>
      <c r="G4" s="33"/>
      <c r="H4" s="36"/>
      <c r="I4" s="31"/>
      <c r="J4" s="31"/>
      <c r="K4" s="31"/>
      <c r="L4" s="31"/>
    </row>
    <row r="5" spans="1:12" ht="15.95" customHeight="1" x14ac:dyDescent="0.25">
      <c r="A5" s="9"/>
      <c r="B5" s="33"/>
      <c r="C5" s="33"/>
      <c r="D5" s="33"/>
      <c r="E5" s="33"/>
      <c r="F5" s="33"/>
      <c r="G5" s="33"/>
      <c r="H5" s="36"/>
      <c r="I5" s="31"/>
      <c r="J5" s="31"/>
      <c r="K5" s="31"/>
      <c r="L5" s="31"/>
    </row>
    <row r="6" spans="1:12" ht="15.95" customHeight="1" x14ac:dyDescent="0.25">
      <c r="A6" s="9"/>
      <c r="B6" s="33"/>
      <c r="C6" s="33"/>
      <c r="D6" s="33"/>
      <c r="E6" s="98" t="s">
        <v>78</v>
      </c>
      <c r="F6" s="98"/>
      <c r="G6" s="33"/>
      <c r="H6" s="36"/>
      <c r="I6" s="31"/>
      <c r="J6" s="31"/>
      <c r="K6" s="31"/>
      <c r="L6" s="31"/>
    </row>
    <row r="7" spans="1:12" ht="45" x14ac:dyDescent="0.25">
      <c r="A7" s="9"/>
      <c r="B7" s="54" t="s">
        <v>73</v>
      </c>
      <c r="C7" s="54" t="s">
        <v>74</v>
      </c>
      <c r="D7" s="54" t="s">
        <v>75</v>
      </c>
      <c r="E7" s="54" t="s">
        <v>76</v>
      </c>
      <c r="F7" s="54" t="s">
        <v>77</v>
      </c>
      <c r="G7" s="33"/>
      <c r="H7" s="36"/>
      <c r="I7" s="31"/>
      <c r="J7" s="31"/>
      <c r="K7" s="31"/>
      <c r="L7" s="31"/>
    </row>
    <row r="8" spans="1:12" ht="15.95" customHeight="1" x14ac:dyDescent="0.25">
      <c r="A8" s="9"/>
      <c r="B8" s="49">
        <v>2008</v>
      </c>
      <c r="C8" s="55">
        <v>914600</v>
      </c>
      <c r="D8" s="55">
        <v>230400</v>
      </c>
      <c r="E8" s="50">
        <v>4.5699999999999998E-2</v>
      </c>
      <c r="F8" s="55">
        <v>14638</v>
      </c>
      <c r="G8" s="33"/>
      <c r="H8" s="36"/>
      <c r="I8" s="31"/>
      <c r="J8" s="31"/>
      <c r="K8" s="31"/>
      <c r="L8" s="31"/>
    </row>
    <row r="9" spans="1:12" ht="15.95" customHeight="1" x14ac:dyDescent="0.25">
      <c r="A9" s="9"/>
      <c r="B9" s="49">
        <v>2009</v>
      </c>
      <c r="C9" s="55">
        <v>928300</v>
      </c>
      <c r="D9" s="55">
        <v>240800</v>
      </c>
      <c r="E9" s="50">
        <v>4.1599999999999998E-2</v>
      </c>
      <c r="F9" s="55">
        <v>12624</v>
      </c>
      <c r="G9" s="33"/>
      <c r="H9" s="36"/>
      <c r="I9" s="31"/>
      <c r="J9" s="31"/>
      <c r="K9" s="31"/>
      <c r="L9" s="31"/>
    </row>
    <row r="10" spans="1:12" ht="15.95" customHeight="1" x14ac:dyDescent="0.25">
      <c r="A10" s="9"/>
      <c r="B10" s="49">
        <v>2010</v>
      </c>
      <c r="C10" s="55">
        <v>942200</v>
      </c>
      <c r="D10" s="55">
        <v>251600</v>
      </c>
      <c r="E10" s="50">
        <v>4.3900000000000002E-2</v>
      </c>
      <c r="F10" s="55">
        <v>13445</v>
      </c>
      <c r="G10" s="33"/>
      <c r="H10" s="36"/>
      <c r="I10" s="31"/>
      <c r="J10" s="31"/>
      <c r="K10" s="31"/>
      <c r="L10" s="31"/>
    </row>
    <row r="11" spans="1:12" ht="15.95" customHeight="1" x14ac:dyDescent="0.25">
      <c r="A11" s="9"/>
      <c r="B11" s="49">
        <v>2011</v>
      </c>
      <c r="C11" s="55">
        <v>956300</v>
      </c>
      <c r="D11" s="55">
        <v>262900</v>
      </c>
      <c r="E11" s="50">
        <v>4.1200000000000001E-2</v>
      </c>
      <c r="F11" s="55">
        <v>12306</v>
      </c>
      <c r="G11" s="33"/>
      <c r="H11" s="36"/>
      <c r="I11" s="31"/>
      <c r="J11" s="31"/>
      <c r="K11" s="31"/>
      <c r="L11" s="31"/>
    </row>
    <row r="12" spans="1:12" ht="15.95" customHeight="1" x14ac:dyDescent="0.25">
      <c r="A12" s="9"/>
      <c r="B12" s="49">
        <v>2012</v>
      </c>
      <c r="C12" s="55">
        <v>970600</v>
      </c>
      <c r="D12" s="55">
        <v>274700</v>
      </c>
      <c r="E12" s="50">
        <v>3.44E-2</v>
      </c>
      <c r="F12" s="55">
        <v>14564</v>
      </c>
      <c r="G12" s="33"/>
      <c r="H12" s="36"/>
      <c r="I12" s="31"/>
      <c r="J12" s="31"/>
      <c r="K12" s="31"/>
      <c r="L12" s="31"/>
    </row>
    <row r="13" spans="1:12" ht="15.95" customHeight="1" x14ac:dyDescent="0.25">
      <c r="A13" s="9"/>
      <c r="B13" s="49">
        <v>2013</v>
      </c>
      <c r="C13" s="55">
        <v>985200</v>
      </c>
      <c r="D13" s="55">
        <v>287100</v>
      </c>
      <c r="E13" s="50">
        <v>3.1099999999999999E-2</v>
      </c>
      <c r="F13" s="55">
        <v>11634</v>
      </c>
      <c r="G13" s="33"/>
      <c r="H13" s="36"/>
      <c r="I13" s="31"/>
      <c r="J13" s="31"/>
      <c r="K13" s="31"/>
      <c r="L13" s="31"/>
    </row>
    <row r="14" spans="1:12" ht="15.95" customHeight="1" x14ac:dyDescent="0.25">
      <c r="A14" s="9"/>
      <c r="B14" s="49">
        <v>2014</v>
      </c>
      <c r="C14" s="55">
        <v>1000000</v>
      </c>
      <c r="D14" s="55">
        <v>300000</v>
      </c>
      <c r="E14" s="50">
        <v>3.32E-2</v>
      </c>
      <c r="F14" s="55">
        <v>13726</v>
      </c>
      <c r="G14" s="33"/>
      <c r="H14" s="36"/>
      <c r="I14" s="31"/>
      <c r="J14" s="31"/>
      <c r="K14" s="31"/>
      <c r="L14" s="31"/>
    </row>
    <row r="15" spans="1:12" ht="15.95" customHeight="1" x14ac:dyDescent="0.25">
      <c r="A15" s="9"/>
      <c r="B15" s="33"/>
      <c r="C15" s="33"/>
      <c r="D15" s="33"/>
      <c r="E15" s="33"/>
      <c r="F15" s="33"/>
      <c r="G15" s="33"/>
      <c r="H15" s="36"/>
      <c r="I15" s="31"/>
      <c r="J15" s="31"/>
      <c r="K15" s="31"/>
      <c r="L15" s="31"/>
    </row>
    <row r="16" spans="1:12" ht="15.95" customHeight="1" x14ac:dyDescent="0.25">
      <c r="A16" s="9"/>
      <c r="B16" s="33" t="s">
        <v>81</v>
      </c>
      <c r="C16" s="33"/>
      <c r="D16" s="33"/>
      <c r="E16" s="33"/>
      <c r="F16" s="33"/>
      <c r="G16" s="33"/>
      <c r="H16" s="36"/>
      <c r="I16" s="31"/>
      <c r="J16" s="31"/>
      <c r="K16" s="31"/>
      <c r="L16" s="31"/>
    </row>
    <row r="17" spans="1:12" ht="15.95" customHeight="1" x14ac:dyDescent="0.25">
      <c r="A17" s="9"/>
      <c r="B17" s="33" t="s">
        <v>82</v>
      </c>
      <c r="C17" s="33"/>
      <c r="D17" s="33"/>
      <c r="E17" s="33"/>
      <c r="F17" s="33"/>
      <c r="G17" s="33"/>
      <c r="H17" s="36"/>
      <c r="I17" s="31"/>
      <c r="J17" s="31"/>
      <c r="K17" s="31"/>
      <c r="L17" s="31"/>
    </row>
    <row r="18" spans="1:12" ht="15.95" customHeight="1" x14ac:dyDescent="0.25">
      <c r="A18" s="9"/>
      <c r="B18" s="33" t="s">
        <v>83</v>
      </c>
      <c r="C18" s="33"/>
      <c r="D18" s="33"/>
      <c r="E18" s="33"/>
      <c r="F18" s="33"/>
      <c r="G18" s="33"/>
      <c r="H18" s="36"/>
      <c r="I18" s="31"/>
      <c r="J18" s="31"/>
      <c r="K18" s="31"/>
      <c r="L18" s="31"/>
    </row>
    <row r="19" spans="1:12" ht="15.95" customHeight="1" x14ac:dyDescent="0.25">
      <c r="A19" s="9"/>
      <c r="B19" s="33" t="s">
        <v>84</v>
      </c>
      <c r="C19" s="33"/>
      <c r="D19" s="33"/>
      <c r="E19" s="33"/>
      <c r="F19" s="33"/>
      <c r="G19" s="33"/>
      <c r="H19" s="36"/>
      <c r="I19" s="31"/>
      <c r="J19" s="31"/>
      <c r="K19" s="31"/>
      <c r="L19" s="31"/>
    </row>
    <row r="20" spans="1:12" ht="15.95" customHeight="1" x14ac:dyDescent="0.25">
      <c r="A20" s="9"/>
      <c r="B20" s="33" t="s">
        <v>85</v>
      </c>
      <c r="C20" s="33"/>
      <c r="D20" s="33"/>
      <c r="E20" s="33"/>
      <c r="F20" s="33"/>
      <c r="G20" s="33"/>
      <c r="H20" s="36"/>
      <c r="I20" s="31"/>
      <c r="J20" s="31"/>
      <c r="K20" s="31"/>
      <c r="L20" s="31"/>
    </row>
    <row r="21" spans="1:12" ht="15.95" customHeight="1" x14ac:dyDescent="0.25">
      <c r="A21" s="9"/>
      <c r="B21" s="33" t="s">
        <v>86</v>
      </c>
      <c r="C21" s="33"/>
      <c r="D21" s="33"/>
      <c r="E21" s="33"/>
      <c r="F21" s="33"/>
      <c r="G21" s="33"/>
      <c r="H21" s="36"/>
      <c r="I21" s="31"/>
      <c r="J21" s="31"/>
      <c r="K21" s="31"/>
      <c r="L21" s="31"/>
    </row>
    <row r="22" spans="1:12" ht="15.95" customHeight="1" x14ac:dyDescent="0.25">
      <c r="A22" s="9"/>
      <c r="B22" s="33" t="s">
        <v>87</v>
      </c>
      <c r="C22" s="33"/>
      <c r="D22" s="33"/>
      <c r="E22" s="33"/>
      <c r="F22" s="33"/>
      <c r="G22" s="33"/>
      <c r="H22" s="36"/>
      <c r="I22" s="31"/>
      <c r="J22" s="31"/>
      <c r="K22" s="31"/>
      <c r="L22" s="31"/>
    </row>
    <row r="23" spans="1:12" ht="15.95" customHeight="1" x14ac:dyDescent="0.25">
      <c r="A23" s="9"/>
      <c r="B23" s="33" t="s">
        <v>88</v>
      </c>
      <c r="C23" s="33"/>
      <c r="D23" s="33"/>
      <c r="E23" s="33"/>
      <c r="F23" s="33"/>
      <c r="G23" s="33"/>
      <c r="H23" s="36"/>
      <c r="I23" s="31"/>
      <c r="J23" s="31"/>
      <c r="K23" s="31"/>
      <c r="L23" s="31"/>
    </row>
    <row r="24" spans="1:12" ht="15.95" customHeight="1" x14ac:dyDescent="0.25">
      <c r="A24" s="9"/>
      <c r="B24" s="33" t="s">
        <v>89</v>
      </c>
      <c r="C24" s="33"/>
      <c r="D24" s="33"/>
      <c r="E24" s="33"/>
      <c r="F24" s="33"/>
      <c r="G24" s="33"/>
      <c r="H24" s="36"/>
      <c r="I24" s="31"/>
      <c r="J24" s="31"/>
      <c r="K24" s="31"/>
      <c r="L24" s="31"/>
    </row>
    <row r="25" spans="1:12" ht="15.95" customHeight="1" x14ac:dyDescent="0.25">
      <c r="A25" s="28"/>
      <c r="B25" s="33" t="s">
        <v>90</v>
      </c>
      <c r="C25" s="33"/>
      <c r="D25" s="33"/>
      <c r="E25" s="33"/>
      <c r="F25" s="33"/>
      <c r="G25" s="33"/>
      <c r="H25" s="36"/>
      <c r="I25" s="31"/>
      <c r="J25" s="31"/>
      <c r="K25" s="31"/>
      <c r="L25" s="31"/>
    </row>
    <row r="26" spans="1:12" ht="15.95" customHeight="1" x14ac:dyDescent="0.25">
      <c r="A26" s="26"/>
      <c r="B26" s="33" t="s">
        <v>91</v>
      </c>
      <c r="C26" s="33"/>
      <c r="D26" s="33"/>
      <c r="E26" s="33"/>
      <c r="F26" s="33"/>
      <c r="G26" s="33"/>
      <c r="H26" s="36"/>
      <c r="I26" s="31"/>
      <c r="J26" s="31"/>
      <c r="K26" s="31"/>
      <c r="L26" s="31"/>
    </row>
    <row r="27" spans="1:12" ht="15.95" customHeight="1" x14ac:dyDescent="0.25">
      <c r="A27" s="26"/>
      <c r="B27" s="33" t="s">
        <v>92</v>
      </c>
      <c r="C27" s="33"/>
      <c r="D27" s="33"/>
      <c r="E27" s="33"/>
      <c r="F27" s="33"/>
      <c r="G27" s="33"/>
      <c r="H27" s="36"/>
      <c r="I27" s="31"/>
      <c r="J27" s="31"/>
      <c r="K27" s="31"/>
      <c r="L27" s="31"/>
    </row>
    <row r="28" spans="1:12" ht="15.95" customHeight="1" x14ac:dyDescent="0.25">
      <c r="A28" s="29"/>
      <c r="B28" s="37"/>
      <c r="C28" s="37"/>
      <c r="D28" s="37"/>
      <c r="E28" s="37"/>
      <c r="F28" s="37"/>
      <c r="G28" s="37"/>
      <c r="H28" s="38"/>
      <c r="I28" s="31"/>
      <c r="J28" s="31"/>
      <c r="K28" s="31"/>
      <c r="L28" s="31"/>
    </row>
    <row r="29" spans="1:12" ht="15.95" customHeight="1" x14ac:dyDescent="0.25">
      <c r="A29" s="26" t="s">
        <v>2</v>
      </c>
      <c r="B29" s="97" t="s">
        <v>80</v>
      </c>
      <c r="C29" s="97"/>
      <c r="D29" s="97"/>
      <c r="E29" s="97"/>
      <c r="F29" s="97"/>
      <c r="G29" s="97"/>
      <c r="H29" s="38"/>
      <c r="I29" s="31"/>
      <c r="J29" s="31"/>
      <c r="K29" s="31"/>
      <c r="L29" s="31"/>
    </row>
    <row r="30" spans="1:12" ht="15.95" customHeight="1" thickBot="1" x14ac:dyDescent="0.3">
      <c r="A30" s="9">
        <f>INDEX('Point Grid'!$C$8:$I$32,MATCH($A$1,'Point Grid'!$A$8:$A$32,0),MATCH(A29,'Point Grid'!$C$7:$I$7,0))</f>
        <v>1.75</v>
      </c>
      <c r="B30" s="97"/>
      <c r="C30" s="97"/>
      <c r="D30" s="97"/>
      <c r="E30" s="97"/>
      <c r="F30" s="97"/>
      <c r="G30" s="97"/>
      <c r="H30" s="38"/>
      <c r="I30" s="31"/>
      <c r="J30" s="31"/>
      <c r="K30" s="31"/>
      <c r="L30" s="31"/>
    </row>
    <row r="31" spans="1:12" ht="15.95" customHeight="1" thickBot="1" x14ac:dyDescent="0.3">
      <c r="A31" s="5"/>
      <c r="B31" s="37"/>
      <c r="C31" s="37"/>
      <c r="D31" s="37"/>
      <c r="E31" s="37"/>
      <c r="F31" s="37"/>
      <c r="G31" s="37"/>
      <c r="H31" s="38"/>
      <c r="I31" s="31"/>
      <c r="J31" s="31"/>
      <c r="K31" s="31"/>
      <c r="L31" s="31"/>
    </row>
    <row r="32" spans="1:12" ht="15.95" customHeight="1" x14ac:dyDescent="0.25">
      <c r="A32" s="29"/>
      <c r="B32" s="37"/>
      <c r="C32" s="37"/>
      <c r="D32" s="37"/>
      <c r="E32" s="37"/>
      <c r="F32" s="37"/>
      <c r="G32" s="37"/>
      <c r="H32" s="38"/>
      <c r="I32" s="31"/>
      <c r="J32" s="31"/>
      <c r="K32" s="31"/>
      <c r="L32" s="31"/>
    </row>
    <row r="33" spans="1:12" ht="15.95" customHeight="1" x14ac:dyDescent="0.25">
      <c r="A33" s="26" t="s">
        <v>3</v>
      </c>
      <c r="B33" s="97" t="s">
        <v>79</v>
      </c>
      <c r="C33" s="97"/>
      <c r="D33" s="97"/>
      <c r="E33" s="97"/>
      <c r="F33" s="97"/>
      <c r="G33" s="97"/>
      <c r="H33" s="38"/>
      <c r="I33" s="31"/>
      <c r="J33" s="31"/>
      <c r="K33" s="31"/>
      <c r="L33" s="31"/>
    </row>
    <row r="34" spans="1:12" ht="15.95" customHeight="1" thickBot="1" x14ac:dyDescent="0.3">
      <c r="A34" s="9">
        <f>INDEX('Point Grid'!$C$8:$I$32,MATCH($A$1,'Point Grid'!$A$8:$A$32,0),MATCH(A33,'Point Grid'!$C$7:$I$7,0))</f>
        <v>2.75</v>
      </c>
      <c r="B34" s="97"/>
      <c r="C34" s="97"/>
      <c r="D34" s="97"/>
      <c r="E34" s="97"/>
      <c r="F34" s="97"/>
      <c r="G34" s="97"/>
      <c r="H34" s="38"/>
      <c r="I34" s="31"/>
      <c r="J34" s="31"/>
      <c r="K34" s="31"/>
      <c r="L34" s="31"/>
    </row>
    <row r="35" spans="1:12" ht="15.95" customHeight="1" thickBot="1" x14ac:dyDescent="0.3">
      <c r="A35" s="5"/>
      <c r="B35" s="37"/>
      <c r="C35" s="37"/>
      <c r="D35" s="37"/>
      <c r="E35" s="37"/>
      <c r="F35" s="37"/>
      <c r="G35" s="37"/>
      <c r="H35" s="38"/>
      <c r="I35" s="31"/>
      <c r="J35" s="31"/>
      <c r="K35" s="31"/>
      <c r="L35" s="31"/>
    </row>
    <row r="36" spans="1:12" ht="15.95" customHeight="1" thickBot="1" x14ac:dyDescent="0.3">
      <c r="A36" s="30"/>
      <c r="B36" s="39"/>
      <c r="C36" s="39"/>
      <c r="D36" s="39"/>
      <c r="E36" s="39"/>
      <c r="F36" s="39"/>
      <c r="G36" s="39"/>
      <c r="H36" s="40"/>
      <c r="I36" s="31"/>
      <c r="J36" s="31"/>
      <c r="K36" s="31"/>
      <c r="L36" s="31"/>
    </row>
    <row r="37" spans="1:12" x14ac:dyDescent="0.25">
      <c r="B37" s="31"/>
      <c r="C37" s="31"/>
      <c r="D37" s="31"/>
      <c r="E37" s="31"/>
      <c r="F37" s="31"/>
      <c r="G37" s="31"/>
      <c r="H37" s="31"/>
      <c r="I37" s="31"/>
      <c r="J37" s="31"/>
      <c r="K37" s="31"/>
      <c r="L37" s="31"/>
    </row>
    <row r="38" spans="1:12" x14ac:dyDescent="0.25">
      <c r="B38" s="31"/>
      <c r="C38" s="31"/>
      <c r="D38" s="31"/>
      <c r="E38" s="31"/>
      <c r="F38" s="31"/>
      <c r="G38" s="31"/>
      <c r="H38" s="31"/>
      <c r="I38" s="31"/>
      <c r="J38" s="31"/>
      <c r="K38" s="31"/>
      <c r="L38" s="31"/>
    </row>
    <row r="39" spans="1:12" x14ac:dyDescent="0.25">
      <c r="B39" s="31"/>
      <c r="C39" s="31"/>
      <c r="D39" s="31"/>
      <c r="E39" s="31"/>
      <c r="F39" s="31"/>
      <c r="G39" s="31"/>
      <c r="H39" s="31"/>
      <c r="I39" s="31"/>
      <c r="J39" s="31"/>
      <c r="K39" s="31"/>
      <c r="L39" s="31"/>
    </row>
    <row r="40" spans="1:12" x14ac:dyDescent="0.25">
      <c r="B40" s="31"/>
      <c r="C40" s="31"/>
      <c r="D40" s="31"/>
      <c r="E40" s="31"/>
      <c r="F40" s="31"/>
      <c r="G40" s="31"/>
      <c r="H40" s="31"/>
      <c r="I40" s="31"/>
      <c r="J40" s="31"/>
      <c r="K40" s="31"/>
      <c r="L40" s="31"/>
    </row>
    <row r="41" spans="1:12" x14ac:dyDescent="0.25">
      <c r="B41" s="31"/>
      <c r="C41" s="31"/>
      <c r="D41" s="31"/>
      <c r="E41" s="31"/>
      <c r="F41" s="31"/>
      <c r="G41" s="31"/>
      <c r="H41" s="31"/>
      <c r="I41" s="31"/>
      <c r="J41" s="31"/>
      <c r="K41" s="31"/>
      <c r="L41" s="31"/>
    </row>
    <row r="42" spans="1:12" x14ac:dyDescent="0.25">
      <c r="B42" s="31"/>
      <c r="C42" s="31"/>
      <c r="D42" s="31"/>
      <c r="E42" s="31"/>
      <c r="F42" s="31"/>
      <c r="G42" s="31"/>
      <c r="H42" s="31"/>
      <c r="I42" s="31"/>
      <c r="J42" s="31"/>
      <c r="K42" s="31"/>
      <c r="L42" s="31"/>
    </row>
    <row r="43" spans="1:12" x14ac:dyDescent="0.25">
      <c r="B43" s="31"/>
      <c r="C43" s="31"/>
      <c r="D43" s="31"/>
      <c r="E43" s="31"/>
      <c r="F43" s="31"/>
      <c r="G43" s="31"/>
      <c r="H43" s="31"/>
      <c r="I43" s="31"/>
      <c r="J43" s="31"/>
      <c r="K43" s="31"/>
      <c r="L43" s="31"/>
    </row>
    <row r="44" spans="1:12" x14ac:dyDescent="0.25">
      <c r="B44" s="31"/>
      <c r="C44" s="31"/>
      <c r="D44" s="31"/>
      <c r="E44" s="31"/>
      <c r="F44" s="31"/>
      <c r="G44" s="31"/>
      <c r="H44" s="31"/>
      <c r="I44" s="31"/>
      <c r="J44" s="31"/>
      <c r="K44" s="31"/>
      <c r="L44" s="31"/>
    </row>
    <row r="45" spans="1:12" x14ac:dyDescent="0.25">
      <c r="B45" s="31"/>
      <c r="C45" s="31"/>
      <c r="D45" s="31"/>
      <c r="E45" s="31"/>
      <c r="F45" s="31"/>
      <c r="G45" s="31"/>
      <c r="H45" s="31"/>
      <c r="I45" s="31"/>
      <c r="J45" s="31"/>
      <c r="K45" s="31"/>
      <c r="L45" s="31"/>
    </row>
    <row r="46" spans="1:12" x14ac:dyDescent="0.25">
      <c r="B46" s="31"/>
      <c r="C46" s="31"/>
      <c r="D46" s="31"/>
      <c r="E46" s="31"/>
      <c r="F46" s="31"/>
      <c r="G46" s="31"/>
      <c r="H46" s="31"/>
      <c r="I46" s="31"/>
      <c r="J46" s="31"/>
      <c r="K46" s="31"/>
      <c r="L46" s="31"/>
    </row>
    <row r="47" spans="1:12" x14ac:dyDescent="0.25">
      <c r="B47" s="31"/>
      <c r="C47" s="31"/>
      <c r="D47" s="31"/>
      <c r="E47" s="31"/>
      <c r="F47" s="31"/>
      <c r="G47" s="31"/>
      <c r="H47" s="31"/>
      <c r="I47" s="31"/>
      <c r="J47" s="31"/>
      <c r="K47" s="31"/>
      <c r="L47" s="31"/>
    </row>
    <row r="48" spans="1:12" x14ac:dyDescent="0.25">
      <c r="B48" s="31"/>
      <c r="C48" s="31"/>
      <c r="D48" s="31"/>
      <c r="E48" s="31"/>
      <c r="F48" s="31"/>
      <c r="G48" s="31"/>
      <c r="H48" s="31"/>
      <c r="I48" s="31"/>
      <c r="J48" s="31"/>
      <c r="K48" s="31"/>
      <c r="L48" s="31"/>
    </row>
    <row r="49" spans="2:12" x14ac:dyDescent="0.25">
      <c r="B49" s="31"/>
      <c r="C49" s="31"/>
      <c r="D49" s="31"/>
      <c r="E49" s="31"/>
      <c r="F49" s="31"/>
      <c r="G49" s="31"/>
      <c r="H49" s="31"/>
      <c r="I49" s="31"/>
      <c r="J49" s="31"/>
      <c r="K49" s="31"/>
      <c r="L49" s="31"/>
    </row>
  </sheetData>
  <mergeCells count="4">
    <mergeCell ref="G1:H1"/>
    <mergeCell ref="B29:G30"/>
    <mergeCell ref="B33:G34"/>
    <mergeCell ref="E6:F6"/>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26:A27">
      <formula1>0</formula1>
      <formula2>#REF!</formula2>
    </dataValidation>
  </dataValidations>
  <hyperlinks>
    <hyperlink ref="G1" location="'Point Grid'!A8" display="Return to Point Grid"/>
    <hyperlink ref="G1:H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22"/>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8</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Grid'!B:B,MATCH('8'!A1,'Point Grid'!A:A,0))</f>
        <v>1</v>
      </c>
      <c r="B4" s="33" t="s">
        <v>93</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26" t="s">
        <v>2</v>
      </c>
      <c r="B6" s="96" t="s">
        <v>94</v>
      </c>
      <c r="C6" s="96"/>
      <c r="D6" s="96"/>
      <c r="E6" s="96"/>
      <c r="F6" s="96"/>
      <c r="G6" s="96"/>
      <c r="H6" s="96"/>
      <c r="I6" s="38"/>
      <c r="J6" s="31"/>
      <c r="K6" s="31"/>
      <c r="L6" s="31"/>
      <c r="M6" s="31"/>
    </row>
    <row r="7" spans="1:13" ht="15.95" customHeight="1" thickBot="1" x14ac:dyDescent="0.3">
      <c r="A7" s="9">
        <f>INDEX('Point Grid'!$C$8:$I$32,MATCH($A$1,'Point Grid'!$A$8:$A$32,0),MATCH(A6,'Point Grid'!$C$7:$I$7,0))</f>
        <v>1</v>
      </c>
      <c r="B7" s="96"/>
      <c r="C7" s="96"/>
      <c r="D7" s="96"/>
      <c r="E7" s="96"/>
      <c r="F7" s="96"/>
      <c r="G7" s="96"/>
      <c r="H7" s="96"/>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thickBot="1" x14ac:dyDescent="0.3">
      <c r="A9" s="30"/>
      <c r="B9" s="39"/>
      <c r="C9" s="39"/>
      <c r="D9" s="39"/>
      <c r="E9" s="39"/>
      <c r="F9" s="39"/>
      <c r="G9" s="39"/>
      <c r="H9" s="39"/>
      <c r="I9" s="40"/>
      <c r="J9" s="31"/>
      <c r="K9" s="31"/>
      <c r="L9" s="31"/>
      <c r="M9" s="31"/>
    </row>
    <row r="10" spans="1:13" x14ac:dyDescent="0.25">
      <c r="B10" s="31"/>
      <c r="C10" s="31"/>
      <c r="D10" s="31"/>
      <c r="E10" s="31"/>
      <c r="F10" s="31"/>
      <c r="G10" s="31"/>
      <c r="H10" s="31"/>
      <c r="I10" s="31"/>
      <c r="J10" s="31"/>
      <c r="K10" s="31"/>
      <c r="L10" s="31"/>
      <c r="M10" s="31"/>
    </row>
    <row r="11" spans="1:13" x14ac:dyDescent="0.25">
      <c r="B11" s="31"/>
      <c r="C11" s="31"/>
      <c r="D11" s="31"/>
      <c r="E11" s="31"/>
      <c r="F11" s="31"/>
      <c r="G11" s="31"/>
      <c r="H11" s="31"/>
      <c r="I11" s="31"/>
      <c r="J11" s="31"/>
      <c r="K11" s="31"/>
      <c r="L11" s="31"/>
      <c r="M11" s="31"/>
    </row>
    <row r="12" spans="1:13" x14ac:dyDescent="0.25">
      <c r="B12" s="31"/>
      <c r="C12" s="31"/>
      <c r="D12" s="31"/>
      <c r="E12" s="31"/>
      <c r="F12" s="31"/>
      <c r="G12" s="31"/>
      <c r="H12" s="31"/>
      <c r="I12" s="31"/>
      <c r="J12" s="31"/>
      <c r="K12" s="31"/>
      <c r="L12" s="31"/>
      <c r="M12" s="31"/>
    </row>
    <row r="13" spans="1:13" x14ac:dyDescent="0.25">
      <c r="B13" s="31"/>
      <c r="C13" s="31"/>
      <c r="D13" s="31"/>
      <c r="E13" s="31"/>
      <c r="F13" s="31"/>
      <c r="G13" s="31"/>
      <c r="H13" s="31"/>
      <c r="I13" s="31"/>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sheetData>
  <mergeCells count="2">
    <mergeCell ref="B6:H7"/>
    <mergeCell ref="H1:I1"/>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44"/>
  <sheetViews>
    <sheetView zoomScaleNormal="100" workbookViewId="0"/>
  </sheetViews>
  <sheetFormatPr defaultColWidth="9.140625" defaultRowHeight="15" x14ac:dyDescent="0.25"/>
  <cols>
    <col min="1" max="1" width="9.140625" style="24"/>
    <col min="2" max="2" width="18.7109375" style="24" customWidth="1"/>
    <col min="3" max="4" width="14.42578125" style="24" customWidth="1"/>
    <col min="5" max="5" width="18.7109375" style="24" customWidth="1"/>
    <col min="6" max="9" width="11.42578125" style="24" customWidth="1"/>
    <col min="10" max="16384" width="9.140625" style="24"/>
  </cols>
  <sheetData>
    <row r="1" spans="1:13" ht="15.95" customHeight="1" x14ac:dyDescent="0.25">
      <c r="A1" s="7">
        <v>9</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Grid'!B:B,MATCH('9'!A1,'Point Grid'!A:A,0))</f>
        <v>2.75</v>
      </c>
      <c r="B4" s="33" t="s">
        <v>35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9"/>
      <c r="C6" s="49" t="s">
        <v>99</v>
      </c>
      <c r="D6" s="33"/>
      <c r="E6" s="33"/>
      <c r="F6" s="98" t="s">
        <v>100</v>
      </c>
      <c r="G6" s="98"/>
      <c r="H6" s="33"/>
      <c r="I6" s="36"/>
      <c r="J6" s="31"/>
      <c r="K6" s="31"/>
      <c r="L6" s="31"/>
      <c r="M6" s="31"/>
    </row>
    <row r="7" spans="1:13" ht="15.95" customHeight="1" x14ac:dyDescent="0.25">
      <c r="A7" s="9"/>
      <c r="B7" s="49" t="s">
        <v>95</v>
      </c>
      <c r="C7" s="87">
        <v>0.6</v>
      </c>
      <c r="D7" s="33"/>
      <c r="E7" s="49"/>
      <c r="F7" s="49" t="s">
        <v>95</v>
      </c>
      <c r="G7" s="49" t="s">
        <v>96</v>
      </c>
      <c r="H7" s="33"/>
      <c r="I7" s="36"/>
      <c r="J7" s="31"/>
      <c r="K7" s="31"/>
      <c r="L7" s="31"/>
      <c r="M7" s="31"/>
    </row>
    <row r="8" spans="1:13" ht="15.95" customHeight="1" x14ac:dyDescent="0.25">
      <c r="A8" s="9"/>
      <c r="B8" s="49" t="s">
        <v>96</v>
      </c>
      <c r="C8" s="87">
        <v>1.1000000000000001</v>
      </c>
      <c r="D8" s="33"/>
      <c r="E8" s="49" t="s">
        <v>97</v>
      </c>
      <c r="F8" s="49">
        <v>750</v>
      </c>
      <c r="G8" s="49">
        <v>600</v>
      </c>
      <c r="H8" s="33"/>
      <c r="I8" s="36"/>
      <c r="J8" s="31"/>
      <c r="K8" s="31"/>
      <c r="L8" s="31"/>
      <c r="M8" s="31"/>
    </row>
    <row r="9" spans="1:13" ht="15.95" customHeight="1" x14ac:dyDescent="0.25">
      <c r="A9" s="9"/>
      <c r="B9" s="49" t="s">
        <v>97</v>
      </c>
      <c r="C9" s="87">
        <v>0.9</v>
      </c>
      <c r="D9" s="33"/>
      <c r="E9" s="49" t="s">
        <v>98</v>
      </c>
      <c r="F9" s="49">
        <v>150</v>
      </c>
      <c r="G9" s="49">
        <v>100</v>
      </c>
      <c r="H9" s="33"/>
      <c r="I9" s="36"/>
      <c r="J9" s="31"/>
      <c r="K9" s="31"/>
      <c r="L9" s="31"/>
      <c r="M9" s="31"/>
    </row>
    <row r="10" spans="1:13" ht="15.95" customHeight="1" x14ac:dyDescent="0.25">
      <c r="A10" s="9"/>
      <c r="B10" s="49" t="s">
        <v>98</v>
      </c>
      <c r="C10" s="87">
        <v>1</v>
      </c>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33"/>
      <c r="C13" s="99" t="s">
        <v>101</v>
      </c>
      <c r="D13" s="100"/>
      <c r="E13" s="33"/>
      <c r="F13" s="33"/>
      <c r="G13" s="33"/>
      <c r="H13" s="33"/>
      <c r="I13" s="36"/>
      <c r="J13" s="31"/>
      <c r="K13" s="31"/>
      <c r="L13" s="31"/>
      <c r="M13" s="31"/>
    </row>
    <row r="14" spans="1:13" ht="15.95" customHeight="1" x14ac:dyDescent="0.25">
      <c r="A14" s="9"/>
      <c r="B14" s="43"/>
      <c r="C14" s="49" t="s">
        <v>95</v>
      </c>
      <c r="D14" s="49" t="s">
        <v>96</v>
      </c>
      <c r="E14" s="33"/>
      <c r="F14" s="33"/>
      <c r="G14" s="33"/>
      <c r="H14" s="33"/>
      <c r="I14" s="36"/>
      <c r="J14" s="31"/>
      <c r="K14" s="31"/>
      <c r="L14" s="31"/>
      <c r="M14" s="31"/>
    </row>
    <row r="15" spans="1:13" ht="15.95" customHeight="1" x14ac:dyDescent="0.25">
      <c r="A15" s="9"/>
      <c r="B15" s="56" t="s">
        <v>97</v>
      </c>
      <c r="C15" s="57">
        <v>160000</v>
      </c>
      <c r="D15" s="57">
        <v>260000</v>
      </c>
      <c r="E15" s="33"/>
      <c r="F15" s="33"/>
      <c r="G15" s="33"/>
      <c r="H15" s="33"/>
      <c r="I15" s="36"/>
      <c r="J15" s="31"/>
      <c r="K15" s="31"/>
      <c r="L15" s="31"/>
      <c r="M15" s="31"/>
    </row>
    <row r="16" spans="1:13" ht="15.95" customHeight="1" x14ac:dyDescent="0.25">
      <c r="A16" s="9"/>
      <c r="B16" s="56" t="s">
        <v>98</v>
      </c>
      <c r="C16" s="57">
        <v>40000</v>
      </c>
      <c r="D16" s="57">
        <v>52000</v>
      </c>
      <c r="E16" s="33"/>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9"/>
      <c r="B18" s="33" t="s">
        <v>102</v>
      </c>
      <c r="C18" s="33"/>
      <c r="D18" s="33"/>
      <c r="E18" s="33"/>
      <c r="F18" s="33"/>
      <c r="G18" s="33"/>
      <c r="H18" s="33"/>
      <c r="I18" s="36"/>
      <c r="J18" s="31"/>
      <c r="K18" s="31"/>
      <c r="L18" s="31"/>
      <c r="M18" s="31"/>
    </row>
    <row r="19" spans="1:13" ht="15.95" customHeight="1" x14ac:dyDescent="0.25">
      <c r="A19" s="9"/>
      <c r="B19" s="33" t="s">
        <v>103</v>
      </c>
      <c r="C19" s="33"/>
      <c r="D19" s="33"/>
      <c r="E19" s="33"/>
      <c r="F19" s="33"/>
      <c r="G19" s="33"/>
      <c r="H19" s="33"/>
      <c r="I19" s="36"/>
      <c r="J19" s="31"/>
      <c r="K19" s="31"/>
      <c r="L19" s="31"/>
      <c r="M19" s="31"/>
    </row>
    <row r="20" spans="1:13" ht="15.95" customHeight="1" x14ac:dyDescent="0.25">
      <c r="A20" s="9"/>
      <c r="B20" s="96" t="s">
        <v>266</v>
      </c>
      <c r="C20" s="96"/>
      <c r="D20" s="96"/>
      <c r="E20" s="96"/>
      <c r="F20" s="96"/>
      <c r="G20" s="96"/>
      <c r="H20" s="33"/>
      <c r="I20" s="36"/>
      <c r="J20" s="31"/>
      <c r="K20" s="31"/>
      <c r="L20" s="31"/>
      <c r="M20" s="31"/>
    </row>
    <row r="21" spans="1:13" ht="15.95" customHeight="1" x14ac:dyDescent="0.25">
      <c r="A21" s="28"/>
      <c r="B21" s="96"/>
      <c r="C21" s="96"/>
      <c r="D21" s="96"/>
      <c r="E21" s="96"/>
      <c r="F21" s="96"/>
      <c r="G21" s="96"/>
      <c r="H21" s="33"/>
      <c r="I21" s="36"/>
      <c r="J21" s="31"/>
      <c r="K21" s="31"/>
      <c r="L21" s="31"/>
      <c r="M21" s="31"/>
    </row>
    <row r="22" spans="1:13" ht="15.95" customHeight="1" x14ac:dyDescent="0.25">
      <c r="A22" s="26"/>
      <c r="B22" s="33" t="s">
        <v>104</v>
      </c>
      <c r="C22" s="33"/>
      <c r="D22" s="33"/>
      <c r="E22" s="33"/>
      <c r="F22" s="33"/>
      <c r="G22" s="33"/>
      <c r="H22" s="33"/>
      <c r="I22" s="36"/>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2</v>
      </c>
      <c r="B24" s="96" t="s">
        <v>265</v>
      </c>
      <c r="C24" s="96"/>
      <c r="D24" s="96"/>
      <c r="E24" s="96"/>
      <c r="F24" s="96"/>
      <c r="G24" s="96"/>
      <c r="H24" s="96"/>
      <c r="I24" s="38"/>
      <c r="J24" s="31"/>
      <c r="K24" s="31"/>
      <c r="L24" s="31"/>
      <c r="M24" s="31"/>
    </row>
    <row r="25" spans="1:13" ht="15.95" customHeight="1" thickBot="1" x14ac:dyDescent="0.3">
      <c r="A25" s="9">
        <f>INDEX('Point Grid'!$C$8:$I$32,MATCH($A$1,'Point Grid'!$A$8:$A$32,0),MATCH(A24,'Point Grid'!$C$7:$I$7,0))</f>
        <v>2.25</v>
      </c>
      <c r="B25" s="96"/>
      <c r="C25" s="96"/>
      <c r="D25" s="96"/>
      <c r="E25" s="96"/>
      <c r="F25" s="96"/>
      <c r="G25" s="96"/>
      <c r="H25" s="96"/>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x14ac:dyDescent="0.25">
      <c r="A27" s="29"/>
      <c r="B27" s="37"/>
      <c r="C27" s="37"/>
      <c r="D27" s="37"/>
      <c r="E27" s="37"/>
      <c r="F27" s="37"/>
      <c r="G27" s="37"/>
      <c r="H27" s="37"/>
      <c r="I27" s="38"/>
      <c r="J27" s="31"/>
      <c r="K27" s="31"/>
      <c r="L27" s="31"/>
      <c r="M27" s="31"/>
    </row>
    <row r="28" spans="1:13" ht="15.95" customHeight="1" x14ac:dyDescent="0.25">
      <c r="A28" s="26" t="s">
        <v>3</v>
      </c>
      <c r="B28" s="96" t="s">
        <v>105</v>
      </c>
      <c r="C28" s="96"/>
      <c r="D28" s="96"/>
      <c r="E28" s="96"/>
      <c r="F28" s="96"/>
      <c r="G28" s="96"/>
      <c r="H28" s="96"/>
      <c r="I28" s="38"/>
      <c r="J28" s="31"/>
      <c r="K28" s="31"/>
      <c r="L28" s="31"/>
      <c r="M28" s="31"/>
    </row>
    <row r="29" spans="1:13" ht="15.95" customHeight="1" thickBot="1" x14ac:dyDescent="0.3">
      <c r="A29" s="9">
        <f>INDEX('Point Grid'!$C$8:$I$32,MATCH($A$1,'Point Grid'!$A$8:$A$32,0),MATCH(A28,'Point Grid'!$C$7:$I$7,0))</f>
        <v>0.5</v>
      </c>
      <c r="B29" s="96"/>
      <c r="C29" s="96"/>
      <c r="D29" s="96"/>
      <c r="E29" s="96"/>
      <c r="F29" s="96"/>
      <c r="G29" s="96"/>
      <c r="H29" s="96"/>
      <c r="I29" s="38"/>
      <c r="J29" s="31"/>
      <c r="K29" s="31"/>
      <c r="L29" s="31"/>
      <c r="M29" s="31"/>
    </row>
    <row r="30" spans="1:13" ht="15.95" customHeight="1" thickBot="1" x14ac:dyDescent="0.3">
      <c r="A30" s="5"/>
      <c r="B30" s="37"/>
      <c r="C30" s="37"/>
      <c r="D30" s="37"/>
      <c r="E30" s="37"/>
      <c r="F30" s="37"/>
      <c r="G30" s="37"/>
      <c r="H30" s="37"/>
      <c r="I30" s="38"/>
      <c r="J30" s="31"/>
      <c r="K30" s="31"/>
      <c r="L30" s="31"/>
      <c r="M30" s="31"/>
    </row>
    <row r="31" spans="1:13" ht="15.95" customHeight="1" thickBot="1" x14ac:dyDescent="0.3">
      <c r="A31" s="30"/>
      <c r="B31" s="39"/>
      <c r="C31" s="39"/>
      <c r="D31" s="39"/>
      <c r="E31" s="39"/>
      <c r="F31" s="39"/>
      <c r="G31" s="39"/>
      <c r="H31" s="39"/>
      <c r="I31" s="40"/>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sheetData>
  <mergeCells count="6">
    <mergeCell ref="H1:I1"/>
    <mergeCell ref="B28:H29"/>
    <mergeCell ref="B24:H25"/>
    <mergeCell ref="F6:G6"/>
    <mergeCell ref="C13:D13"/>
    <mergeCell ref="B20:G21"/>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22">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83"/>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10</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Grid'!B:B,MATCH('10'!A1,'Point Grid'!A:A,0))</f>
        <v>2</v>
      </c>
      <c r="B4" s="96" t="s">
        <v>106</v>
      </c>
      <c r="C4" s="96"/>
      <c r="D4" s="96"/>
      <c r="E4" s="96"/>
      <c r="F4" s="96"/>
      <c r="G4" s="96"/>
      <c r="H4" s="96"/>
      <c r="I4" s="36"/>
      <c r="J4" s="31"/>
      <c r="K4" s="31"/>
      <c r="L4" s="31"/>
      <c r="M4" s="31"/>
    </row>
    <row r="5" spans="1:13" ht="15.95" customHeight="1" x14ac:dyDescent="0.25">
      <c r="A5" s="9"/>
      <c r="B5" s="96"/>
      <c r="C5" s="96"/>
      <c r="D5" s="96"/>
      <c r="E5" s="96"/>
      <c r="F5" s="96"/>
      <c r="G5" s="96"/>
      <c r="H5" s="96"/>
      <c r="I5" s="36"/>
      <c r="J5" s="31"/>
      <c r="K5" s="31"/>
      <c r="L5" s="31"/>
      <c r="M5" s="31"/>
    </row>
    <row r="6" spans="1:13" ht="15.95" customHeight="1" x14ac:dyDescent="0.25">
      <c r="A6" s="9"/>
      <c r="B6" s="96"/>
      <c r="C6" s="96"/>
      <c r="D6" s="96"/>
      <c r="E6" s="96"/>
      <c r="F6" s="96"/>
      <c r="G6" s="96"/>
      <c r="H6" s="96"/>
      <c r="I6" s="36"/>
      <c r="J6" s="31"/>
      <c r="K6" s="31"/>
      <c r="L6" s="31"/>
      <c r="M6" s="31"/>
    </row>
    <row r="7" spans="1:13" ht="15.95" customHeight="1" x14ac:dyDescent="0.25">
      <c r="A7" s="9"/>
      <c r="B7" s="33"/>
      <c r="C7" s="33"/>
      <c r="D7" s="33"/>
      <c r="E7" s="33"/>
      <c r="F7" s="33"/>
      <c r="G7" s="33"/>
      <c r="H7" s="33"/>
      <c r="I7" s="36"/>
      <c r="J7" s="31"/>
      <c r="K7" s="31"/>
      <c r="L7" s="31"/>
      <c r="M7" s="31"/>
    </row>
    <row r="8" spans="1:13" ht="15.95" customHeight="1" x14ac:dyDescent="0.25">
      <c r="A8" s="9"/>
      <c r="B8" s="33"/>
      <c r="C8" s="33"/>
      <c r="D8" s="33"/>
      <c r="E8" s="33"/>
      <c r="F8" s="33"/>
      <c r="G8" s="33"/>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33"/>
      <c r="C15" s="33"/>
      <c r="D15" s="33"/>
      <c r="E15" s="33"/>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9"/>
      <c r="B18" s="33"/>
      <c r="C18" s="33"/>
      <c r="D18" s="33"/>
      <c r="E18" s="33"/>
      <c r="F18" s="33"/>
      <c r="G18" s="33"/>
      <c r="H18" s="33"/>
      <c r="I18" s="36"/>
      <c r="J18" s="31"/>
      <c r="K18" s="31"/>
      <c r="L18" s="31"/>
      <c r="M18" s="31"/>
    </row>
    <row r="19" spans="1:13" ht="15.95" customHeight="1" x14ac:dyDescent="0.25">
      <c r="A19" s="9"/>
      <c r="B19" s="33"/>
      <c r="C19" s="33"/>
      <c r="D19" s="33"/>
      <c r="E19" s="33"/>
      <c r="F19" s="33"/>
      <c r="G19" s="33"/>
      <c r="H19" s="33"/>
      <c r="I19" s="36"/>
      <c r="J19" s="31"/>
      <c r="K19" s="31"/>
      <c r="L19" s="31"/>
      <c r="M19" s="31"/>
    </row>
    <row r="20" spans="1:13" ht="15.95" customHeight="1" x14ac:dyDescent="0.25">
      <c r="A20" s="9"/>
      <c r="B20" s="33"/>
      <c r="C20" s="33"/>
      <c r="D20" s="33"/>
      <c r="E20" s="33"/>
      <c r="F20" s="33"/>
      <c r="G20" s="33"/>
      <c r="H20" s="33"/>
      <c r="I20" s="36"/>
      <c r="J20" s="31"/>
      <c r="K20" s="31"/>
      <c r="L20" s="31"/>
      <c r="M20" s="31"/>
    </row>
    <row r="21" spans="1:13" ht="15.95" customHeight="1" x14ac:dyDescent="0.25">
      <c r="A21" s="9"/>
      <c r="B21" s="33"/>
      <c r="C21" s="33"/>
      <c r="D21" s="33"/>
      <c r="E21" s="33"/>
      <c r="F21" s="33"/>
      <c r="G21" s="33"/>
      <c r="H21" s="33"/>
      <c r="I21" s="36"/>
      <c r="J21" s="31"/>
      <c r="K21" s="31"/>
      <c r="L21" s="31"/>
      <c r="M21" s="31"/>
    </row>
    <row r="22" spans="1:13" ht="15.95" customHeight="1" x14ac:dyDescent="0.25">
      <c r="A22" s="9"/>
      <c r="B22" s="33"/>
      <c r="C22" s="33"/>
      <c r="D22" s="33"/>
      <c r="E22" s="33"/>
      <c r="F22" s="33"/>
      <c r="G22" s="33"/>
      <c r="H22" s="33"/>
      <c r="I22" s="36"/>
      <c r="J22" s="31"/>
      <c r="K22" s="31"/>
      <c r="L22" s="31"/>
      <c r="M22" s="31"/>
    </row>
    <row r="23" spans="1:13" ht="15.95" customHeight="1" x14ac:dyDescent="0.25">
      <c r="A23" s="9"/>
      <c r="B23" s="33"/>
      <c r="C23" s="33"/>
      <c r="D23" s="33"/>
      <c r="E23" s="33"/>
      <c r="F23" s="33"/>
      <c r="G23" s="33"/>
      <c r="H23" s="33"/>
      <c r="I23" s="36"/>
      <c r="J23" s="31"/>
      <c r="K23" s="31"/>
      <c r="L23" s="31"/>
      <c r="M23" s="31"/>
    </row>
    <row r="24" spans="1:13" ht="15.95" customHeight="1" x14ac:dyDescent="0.25">
      <c r="A24" s="9"/>
      <c r="B24" s="33"/>
      <c r="C24" s="33"/>
      <c r="D24" s="33"/>
      <c r="E24" s="33"/>
      <c r="F24" s="33"/>
      <c r="G24" s="33"/>
      <c r="H24" s="33"/>
      <c r="I24" s="36"/>
      <c r="J24" s="31"/>
      <c r="K24" s="31"/>
      <c r="L24" s="31"/>
      <c r="M24" s="31"/>
    </row>
    <row r="25" spans="1:13" ht="15.95" customHeight="1" x14ac:dyDescent="0.25">
      <c r="A25" s="9"/>
      <c r="B25" s="33"/>
      <c r="C25" s="33"/>
      <c r="D25" s="33"/>
      <c r="E25" s="33"/>
      <c r="F25" s="33"/>
      <c r="G25" s="33"/>
      <c r="H25" s="33"/>
      <c r="I25" s="36"/>
      <c r="J25" s="31"/>
      <c r="K25" s="31"/>
      <c r="L25" s="31"/>
      <c r="M25" s="31"/>
    </row>
    <row r="26" spans="1:13" ht="15.95" customHeight="1" x14ac:dyDescent="0.25">
      <c r="A26" s="9"/>
      <c r="B26" s="33"/>
      <c r="C26" s="33"/>
      <c r="D26" s="33"/>
      <c r="E26" s="33"/>
      <c r="F26" s="33"/>
      <c r="G26" s="33"/>
      <c r="H26" s="33"/>
      <c r="I26" s="36"/>
      <c r="J26" s="31"/>
      <c r="K26" s="31"/>
      <c r="L26" s="31"/>
      <c r="M26" s="31"/>
    </row>
    <row r="27" spans="1:13" ht="15.95" customHeight="1" x14ac:dyDescent="0.25">
      <c r="A27" s="9"/>
      <c r="B27" s="33"/>
      <c r="C27" s="33"/>
      <c r="D27" s="33"/>
      <c r="E27" s="33"/>
      <c r="F27" s="33"/>
      <c r="G27" s="33"/>
      <c r="H27" s="33"/>
      <c r="I27" s="36"/>
      <c r="J27" s="31"/>
      <c r="K27" s="31"/>
      <c r="L27" s="31"/>
      <c r="M27" s="31"/>
    </row>
    <row r="28" spans="1:13" ht="15.95" customHeight="1" x14ac:dyDescent="0.25">
      <c r="A28" s="9"/>
      <c r="B28" s="33"/>
      <c r="C28" s="33"/>
      <c r="D28" s="33"/>
      <c r="E28" s="33"/>
      <c r="F28" s="33"/>
      <c r="G28" s="33"/>
      <c r="H28" s="33"/>
      <c r="I28" s="36"/>
      <c r="J28" s="31"/>
      <c r="K28" s="31"/>
      <c r="L28" s="31"/>
      <c r="M28" s="31"/>
    </row>
    <row r="29" spans="1:13" ht="15.95" customHeight="1" x14ac:dyDescent="0.25">
      <c r="A29" s="9"/>
      <c r="B29" s="33"/>
      <c r="C29" s="33"/>
      <c r="D29" s="33"/>
      <c r="E29" s="33"/>
      <c r="F29" s="33"/>
      <c r="G29" s="33"/>
      <c r="H29" s="33"/>
      <c r="I29" s="36"/>
      <c r="J29" s="31"/>
      <c r="K29" s="31"/>
      <c r="L29" s="31"/>
      <c r="M29" s="31"/>
    </row>
    <row r="30" spans="1:13" ht="15.95" customHeight="1" x14ac:dyDescent="0.25">
      <c r="A30" s="9"/>
      <c r="B30" s="33"/>
      <c r="C30" s="33"/>
      <c r="D30" s="33"/>
      <c r="E30" s="33"/>
      <c r="F30" s="33"/>
      <c r="G30" s="33"/>
      <c r="H30" s="33"/>
      <c r="I30" s="36"/>
      <c r="J30" s="31"/>
      <c r="K30" s="31"/>
      <c r="L30" s="31"/>
      <c r="M30" s="31"/>
    </row>
    <row r="31" spans="1:13" ht="15.95" customHeight="1" x14ac:dyDescent="0.25">
      <c r="A31" s="9"/>
      <c r="B31" s="33"/>
      <c r="C31" s="33"/>
      <c r="D31" s="33"/>
      <c r="E31" s="33"/>
      <c r="F31" s="33"/>
      <c r="G31" s="33"/>
      <c r="H31" s="33"/>
      <c r="I31" s="36"/>
      <c r="J31" s="31"/>
      <c r="K31" s="31"/>
      <c r="L31" s="31"/>
      <c r="M31" s="31"/>
    </row>
    <row r="32" spans="1:13" ht="15.95" customHeight="1" x14ac:dyDescent="0.25">
      <c r="A32" s="9"/>
      <c r="B32" s="33"/>
      <c r="C32" s="33"/>
      <c r="D32" s="33"/>
      <c r="E32" s="33"/>
      <c r="F32" s="33"/>
      <c r="G32" s="33"/>
      <c r="H32" s="33"/>
      <c r="I32" s="36"/>
      <c r="J32" s="31"/>
      <c r="K32" s="31"/>
      <c r="L32" s="31"/>
      <c r="M32" s="31"/>
    </row>
    <row r="33" spans="1:13" ht="15.95" customHeight="1" x14ac:dyDescent="0.25">
      <c r="A33" s="9"/>
      <c r="B33" s="33"/>
      <c r="C33" s="33"/>
      <c r="D33" s="33"/>
      <c r="E33" s="33"/>
      <c r="F33" s="33"/>
      <c r="G33" s="33"/>
      <c r="H33" s="33"/>
      <c r="I33" s="36"/>
      <c r="J33" s="31"/>
      <c r="K33" s="31"/>
      <c r="L33" s="31"/>
      <c r="M33" s="31"/>
    </row>
    <row r="34" spans="1:13" ht="15.95" customHeight="1" x14ac:dyDescent="0.25">
      <c r="A34" s="9"/>
      <c r="B34" s="33"/>
      <c r="C34" s="33"/>
      <c r="D34" s="33"/>
      <c r="E34" s="33"/>
      <c r="F34" s="33"/>
      <c r="G34" s="33"/>
      <c r="H34" s="33"/>
      <c r="I34" s="36"/>
      <c r="J34" s="31"/>
      <c r="K34" s="31"/>
      <c r="L34" s="31"/>
      <c r="M34" s="31"/>
    </row>
    <row r="35" spans="1:13" ht="15.95" customHeight="1" x14ac:dyDescent="0.25">
      <c r="A35" s="9"/>
      <c r="B35" s="33"/>
      <c r="C35" s="33"/>
      <c r="D35" s="33"/>
      <c r="E35" s="33"/>
      <c r="F35" s="33"/>
      <c r="G35" s="33"/>
      <c r="H35" s="33"/>
      <c r="I35" s="36"/>
      <c r="J35" s="31"/>
      <c r="K35" s="31"/>
      <c r="L35" s="31"/>
      <c r="M35" s="31"/>
    </row>
    <row r="36" spans="1:13" ht="15.95" customHeight="1" x14ac:dyDescent="0.25">
      <c r="A36" s="9"/>
      <c r="B36" s="33"/>
      <c r="C36" s="33"/>
      <c r="D36" s="33"/>
      <c r="E36" s="33"/>
      <c r="F36" s="33"/>
      <c r="G36" s="33"/>
      <c r="H36" s="33"/>
      <c r="I36" s="36"/>
      <c r="J36" s="31"/>
      <c r="K36" s="31"/>
      <c r="L36" s="31"/>
      <c r="M36" s="31"/>
    </row>
    <row r="37" spans="1:13" ht="15.95" customHeight="1" x14ac:dyDescent="0.25">
      <c r="A37" s="9"/>
      <c r="B37" s="33"/>
      <c r="C37" s="33"/>
      <c r="D37" s="33"/>
      <c r="E37" s="33"/>
      <c r="F37" s="33"/>
      <c r="G37" s="33"/>
      <c r="H37" s="33"/>
      <c r="I37" s="36"/>
      <c r="J37" s="31"/>
      <c r="K37" s="31"/>
      <c r="L37" s="31"/>
      <c r="M37" s="31"/>
    </row>
    <row r="38" spans="1:13" ht="15.95" customHeight="1" x14ac:dyDescent="0.25">
      <c r="A38" s="9"/>
      <c r="B38" s="33"/>
      <c r="C38" s="33"/>
      <c r="D38" s="33"/>
      <c r="E38" s="33"/>
      <c r="F38" s="33"/>
      <c r="G38" s="33"/>
      <c r="H38" s="33"/>
      <c r="I38" s="36"/>
      <c r="J38" s="31"/>
      <c r="K38" s="31"/>
      <c r="L38" s="31"/>
      <c r="M38" s="31"/>
    </row>
    <row r="39" spans="1:13" ht="15.95" customHeight="1" x14ac:dyDescent="0.25">
      <c r="A39" s="9"/>
      <c r="B39" s="33"/>
      <c r="C39" s="33"/>
      <c r="D39" s="33"/>
      <c r="E39" s="33"/>
      <c r="F39" s="33"/>
      <c r="G39" s="33"/>
      <c r="H39" s="33"/>
      <c r="I39" s="36"/>
      <c r="J39" s="31"/>
      <c r="K39" s="31"/>
      <c r="L39" s="31"/>
      <c r="M39" s="31"/>
    </row>
    <row r="40" spans="1:13" ht="15.95" customHeight="1" x14ac:dyDescent="0.25">
      <c r="A40" s="9"/>
      <c r="B40" s="33"/>
      <c r="C40" s="33"/>
      <c r="D40" s="33"/>
      <c r="E40" s="33"/>
      <c r="F40" s="33"/>
      <c r="G40" s="33"/>
      <c r="H40" s="33"/>
      <c r="I40" s="36"/>
      <c r="J40" s="31"/>
      <c r="K40" s="31"/>
      <c r="L40" s="31"/>
      <c r="M40" s="31"/>
    </row>
    <row r="41" spans="1:13" ht="15.95" customHeight="1" x14ac:dyDescent="0.25">
      <c r="A41" s="9"/>
      <c r="B41" s="33"/>
      <c r="C41" s="33"/>
      <c r="D41" s="33"/>
      <c r="E41" s="33"/>
      <c r="F41" s="33"/>
      <c r="G41" s="33"/>
      <c r="H41" s="33"/>
      <c r="I41" s="36"/>
      <c r="J41" s="31"/>
      <c r="K41" s="31"/>
      <c r="L41" s="31"/>
      <c r="M41" s="31"/>
    </row>
    <row r="42" spans="1:13" ht="15.95" customHeight="1" x14ac:dyDescent="0.25">
      <c r="A42" s="9"/>
      <c r="B42" s="33"/>
      <c r="C42" s="33"/>
      <c r="D42" s="33"/>
      <c r="E42" s="33"/>
      <c r="F42" s="33"/>
      <c r="G42" s="33"/>
      <c r="H42" s="33"/>
      <c r="I42" s="36"/>
      <c r="J42" s="31"/>
      <c r="K42" s="31"/>
      <c r="L42" s="31"/>
      <c r="M42" s="31"/>
    </row>
    <row r="43" spans="1:13" ht="15.95" customHeight="1" x14ac:dyDescent="0.25">
      <c r="A43" s="9"/>
      <c r="B43" s="33"/>
      <c r="C43" s="33"/>
      <c r="D43" s="33"/>
      <c r="E43" s="33"/>
      <c r="F43" s="33"/>
      <c r="G43" s="33"/>
      <c r="H43" s="33"/>
      <c r="I43" s="36"/>
      <c r="J43" s="31"/>
      <c r="K43" s="31"/>
      <c r="L43" s="31"/>
      <c r="M43" s="31"/>
    </row>
    <row r="44" spans="1:13" ht="15.95" customHeight="1" x14ac:dyDescent="0.25">
      <c r="A44" s="9"/>
      <c r="B44" s="33"/>
      <c r="C44" s="33"/>
      <c r="D44" s="33"/>
      <c r="E44" s="33"/>
      <c r="F44" s="33"/>
      <c r="G44" s="33"/>
      <c r="H44" s="33"/>
      <c r="I44" s="36"/>
      <c r="J44" s="31"/>
      <c r="K44" s="31"/>
      <c r="L44" s="31"/>
      <c r="M44" s="31"/>
    </row>
    <row r="45" spans="1:13" ht="15.95" customHeight="1" x14ac:dyDescent="0.25">
      <c r="A45" s="9"/>
      <c r="B45" s="33"/>
      <c r="C45" s="33"/>
      <c r="D45" s="33"/>
      <c r="E45" s="33"/>
      <c r="F45" s="33"/>
      <c r="G45" s="33"/>
      <c r="H45" s="33"/>
      <c r="I45" s="36"/>
      <c r="J45" s="31"/>
      <c r="K45" s="31"/>
      <c r="L45" s="31"/>
      <c r="M45" s="31"/>
    </row>
    <row r="46" spans="1:13" ht="15.95" customHeight="1" x14ac:dyDescent="0.25">
      <c r="A46" s="9"/>
      <c r="B46" s="33"/>
      <c r="C46" s="33"/>
      <c r="D46" s="33"/>
      <c r="E46" s="33"/>
      <c r="F46" s="33"/>
      <c r="G46" s="33"/>
      <c r="H46" s="33"/>
      <c r="I46" s="36"/>
      <c r="J46" s="31"/>
      <c r="K46" s="31"/>
      <c r="L46" s="31"/>
      <c r="M46" s="31"/>
    </row>
    <row r="47" spans="1:13" ht="15.95" customHeight="1" x14ac:dyDescent="0.25">
      <c r="A47" s="9"/>
      <c r="B47" s="33"/>
      <c r="C47" s="33"/>
      <c r="D47" s="33"/>
      <c r="E47" s="33"/>
      <c r="F47" s="33"/>
      <c r="G47" s="33"/>
      <c r="H47" s="33"/>
      <c r="I47" s="36"/>
      <c r="J47" s="31"/>
      <c r="K47" s="31"/>
      <c r="L47" s="31"/>
      <c r="M47" s="31"/>
    </row>
    <row r="48" spans="1:13" ht="15.95" customHeight="1" x14ac:dyDescent="0.25">
      <c r="A48" s="9"/>
      <c r="B48" s="33"/>
      <c r="C48" s="33"/>
      <c r="D48" s="33"/>
      <c r="E48" s="33"/>
      <c r="F48" s="33"/>
      <c r="G48" s="33"/>
      <c r="H48" s="33"/>
      <c r="I48" s="36"/>
      <c r="J48" s="31"/>
      <c r="K48" s="31"/>
      <c r="L48" s="31"/>
      <c r="M48" s="31"/>
    </row>
    <row r="49" spans="1:13" ht="15.95" customHeight="1" x14ac:dyDescent="0.25">
      <c r="A49" s="9"/>
      <c r="B49" s="33"/>
      <c r="C49" s="33"/>
      <c r="D49" s="33"/>
      <c r="E49" s="33"/>
      <c r="F49" s="33"/>
      <c r="G49" s="33"/>
      <c r="H49" s="33"/>
      <c r="I49" s="36"/>
      <c r="J49" s="31"/>
      <c r="K49" s="31"/>
      <c r="L49" s="31"/>
      <c r="M49" s="31"/>
    </row>
    <row r="50" spans="1:13" ht="15.95" customHeight="1" x14ac:dyDescent="0.25">
      <c r="A50" s="9"/>
      <c r="B50" s="33"/>
      <c r="C50" s="33"/>
      <c r="D50" s="33"/>
      <c r="E50" s="33"/>
      <c r="F50" s="33"/>
      <c r="G50" s="33"/>
      <c r="H50" s="33"/>
      <c r="I50" s="36"/>
      <c r="J50" s="31"/>
      <c r="K50" s="31"/>
      <c r="L50" s="31"/>
      <c r="M50" s="31"/>
    </row>
    <row r="51" spans="1:13" ht="15.95" customHeight="1" x14ac:dyDescent="0.25">
      <c r="A51" s="9"/>
      <c r="B51" s="33"/>
      <c r="C51" s="33"/>
      <c r="D51" s="33"/>
      <c r="E51" s="33"/>
      <c r="F51" s="33"/>
      <c r="G51" s="33"/>
      <c r="H51" s="33"/>
      <c r="I51" s="36"/>
      <c r="J51" s="31"/>
      <c r="K51" s="31"/>
      <c r="L51" s="31"/>
      <c r="M51" s="31"/>
    </row>
    <row r="52" spans="1:13" ht="15.95" customHeight="1" x14ac:dyDescent="0.25">
      <c r="A52" s="9"/>
      <c r="B52" s="33"/>
      <c r="C52" s="33"/>
      <c r="D52" s="33"/>
      <c r="E52" s="33"/>
      <c r="F52" s="33"/>
      <c r="G52" s="33"/>
      <c r="H52" s="33"/>
      <c r="I52" s="36"/>
      <c r="J52" s="31"/>
      <c r="K52" s="31"/>
      <c r="L52" s="31"/>
      <c r="M52" s="31"/>
    </row>
    <row r="53" spans="1:13" ht="15.95" customHeight="1" x14ac:dyDescent="0.25">
      <c r="A53" s="9"/>
      <c r="B53" s="33"/>
      <c r="C53" s="33"/>
      <c r="D53" s="33"/>
      <c r="E53" s="33"/>
      <c r="F53" s="33"/>
      <c r="G53" s="33"/>
      <c r="H53" s="33"/>
      <c r="I53" s="36"/>
      <c r="J53" s="31"/>
      <c r="K53" s="31"/>
      <c r="L53" s="31"/>
      <c r="M53" s="31"/>
    </row>
    <row r="54" spans="1:13" ht="15.95" customHeight="1" x14ac:dyDescent="0.25">
      <c r="A54" s="9"/>
      <c r="B54" s="33"/>
      <c r="C54" s="33"/>
      <c r="D54" s="33"/>
      <c r="E54" s="33"/>
      <c r="F54" s="33"/>
      <c r="G54" s="33"/>
      <c r="H54" s="33"/>
      <c r="I54" s="36"/>
      <c r="J54" s="31"/>
      <c r="K54" s="31"/>
      <c r="L54" s="31"/>
      <c r="M54" s="31"/>
    </row>
    <row r="55" spans="1:13" ht="15.95" customHeight="1" x14ac:dyDescent="0.25">
      <c r="A55" s="9"/>
      <c r="B55" s="33"/>
      <c r="C55" s="33"/>
      <c r="D55" s="33"/>
      <c r="E55" s="33"/>
      <c r="F55" s="33"/>
      <c r="G55" s="33"/>
      <c r="H55" s="33"/>
      <c r="I55" s="36"/>
      <c r="J55" s="31"/>
      <c r="K55" s="31"/>
      <c r="L55" s="31"/>
      <c r="M55" s="31"/>
    </row>
    <row r="56" spans="1:13" ht="15.95" customHeight="1" x14ac:dyDescent="0.25">
      <c r="A56" s="28"/>
      <c r="B56" s="33"/>
      <c r="C56" s="33"/>
      <c r="D56" s="33"/>
      <c r="E56" s="33"/>
      <c r="F56" s="33"/>
      <c r="G56" s="33"/>
      <c r="H56" s="33"/>
      <c r="I56" s="36"/>
      <c r="J56" s="31"/>
      <c r="K56" s="31"/>
      <c r="L56" s="31"/>
      <c r="M56" s="31"/>
    </row>
    <row r="57" spans="1:13" ht="15.95" customHeight="1" x14ac:dyDescent="0.25">
      <c r="A57" s="26"/>
      <c r="B57" s="33"/>
      <c r="C57" s="33"/>
      <c r="D57" s="33"/>
      <c r="E57" s="33"/>
      <c r="F57" s="33"/>
      <c r="G57" s="33"/>
      <c r="H57" s="33"/>
      <c r="I57" s="36"/>
      <c r="J57" s="31"/>
      <c r="K57" s="31"/>
      <c r="L57" s="31"/>
      <c r="M57" s="31"/>
    </row>
    <row r="58" spans="1:13" ht="15.95" customHeight="1" x14ac:dyDescent="0.25">
      <c r="A58" s="29"/>
      <c r="B58" s="37"/>
      <c r="C58" s="37"/>
      <c r="D58" s="37"/>
      <c r="E58" s="37"/>
      <c r="F58" s="37"/>
      <c r="G58" s="37"/>
      <c r="H58" s="37"/>
      <c r="I58" s="38"/>
      <c r="J58" s="31"/>
      <c r="K58" s="31"/>
      <c r="L58" s="31"/>
      <c r="M58" s="31"/>
    </row>
    <row r="59" spans="1:13" ht="15.95" customHeight="1" x14ac:dyDescent="0.25">
      <c r="A59" s="26" t="s">
        <v>2</v>
      </c>
      <c r="B59" s="96" t="s">
        <v>107</v>
      </c>
      <c r="C59" s="96"/>
      <c r="D59" s="96"/>
      <c r="E59" s="96"/>
      <c r="F59" s="96"/>
      <c r="G59" s="96"/>
      <c r="H59" s="96"/>
      <c r="I59" s="38"/>
      <c r="J59" s="31"/>
      <c r="K59" s="31"/>
      <c r="L59" s="31"/>
      <c r="M59" s="31"/>
    </row>
    <row r="60" spans="1:13" ht="15.95" customHeight="1" thickBot="1" x14ac:dyDescent="0.3">
      <c r="A60" s="9">
        <f>INDEX('Point Grid'!$C$8:$I$32,MATCH($A$1,'Point Grid'!$A$8:$A$32,0),MATCH(A59,'Point Grid'!$C$7:$I$7,0))</f>
        <v>1</v>
      </c>
      <c r="B60" s="96"/>
      <c r="C60" s="96"/>
      <c r="D60" s="96"/>
      <c r="E60" s="96"/>
      <c r="F60" s="96"/>
      <c r="G60" s="96"/>
      <c r="H60" s="96"/>
      <c r="I60" s="38"/>
      <c r="J60" s="31"/>
      <c r="K60" s="31"/>
      <c r="L60" s="31"/>
      <c r="M60" s="31"/>
    </row>
    <row r="61" spans="1:13" ht="15.95" customHeight="1" thickBot="1" x14ac:dyDescent="0.3">
      <c r="A61" s="5"/>
      <c r="B61" s="37"/>
      <c r="C61" s="37"/>
      <c r="D61" s="37"/>
      <c r="E61" s="37"/>
      <c r="F61" s="37"/>
      <c r="G61" s="37"/>
      <c r="H61" s="37"/>
      <c r="I61" s="38"/>
      <c r="J61" s="31"/>
      <c r="K61" s="31"/>
      <c r="L61" s="31"/>
      <c r="M61" s="31"/>
    </row>
    <row r="62" spans="1:13" ht="15.95" customHeight="1" x14ac:dyDescent="0.25">
      <c r="A62" s="29"/>
      <c r="B62" s="37"/>
      <c r="C62" s="37"/>
      <c r="D62" s="37"/>
      <c r="E62" s="37"/>
      <c r="F62" s="37"/>
      <c r="G62" s="37"/>
      <c r="H62" s="37"/>
      <c r="I62" s="38"/>
      <c r="J62" s="31"/>
      <c r="K62" s="31"/>
      <c r="L62" s="31"/>
      <c r="M62" s="31"/>
    </row>
    <row r="63" spans="1:13" ht="15.95" customHeight="1" x14ac:dyDescent="0.25">
      <c r="A63" s="26" t="s">
        <v>3</v>
      </c>
      <c r="B63" s="96" t="s">
        <v>109</v>
      </c>
      <c r="C63" s="96"/>
      <c r="D63" s="96"/>
      <c r="E63" s="96"/>
      <c r="F63" s="96"/>
      <c r="G63" s="96"/>
      <c r="H63" s="96"/>
      <c r="I63" s="38"/>
      <c r="J63" s="31"/>
      <c r="K63" s="31"/>
      <c r="L63" s="31"/>
      <c r="M63" s="31"/>
    </row>
    <row r="64" spans="1:13" ht="15.95" customHeight="1" thickBot="1" x14ac:dyDescent="0.3">
      <c r="A64" s="9">
        <f>INDEX('Point Grid'!$C$8:$I$32,MATCH($A$1,'Point Grid'!$A$8:$A$32,0),MATCH(A63,'Point Grid'!$C$7:$I$7,0))</f>
        <v>0.5</v>
      </c>
      <c r="B64" s="96"/>
      <c r="C64" s="96"/>
      <c r="D64" s="96"/>
      <c r="E64" s="96"/>
      <c r="F64" s="96"/>
      <c r="G64" s="96"/>
      <c r="H64" s="96"/>
      <c r="I64" s="38"/>
      <c r="J64" s="31"/>
      <c r="K64" s="31"/>
      <c r="L64" s="31"/>
      <c r="M64" s="31"/>
    </row>
    <row r="65" spans="1:13" ht="15.95" customHeight="1" thickBot="1" x14ac:dyDescent="0.3">
      <c r="A65" s="5"/>
      <c r="B65" s="37"/>
      <c r="C65" s="37"/>
      <c r="D65" s="37"/>
      <c r="E65" s="37"/>
      <c r="F65" s="37"/>
      <c r="G65" s="37"/>
      <c r="H65" s="37"/>
      <c r="I65" s="38"/>
      <c r="J65" s="31"/>
      <c r="K65" s="31"/>
      <c r="L65" s="31"/>
      <c r="M65" s="31"/>
    </row>
    <row r="66" spans="1:13" ht="15.95" customHeight="1" x14ac:dyDescent="0.25">
      <c r="A66" s="29"/>
      <c r="B66" s="37"/>
      <c r="C66" s="37"/>
      <c r="D66" s="37"/>
      <c r="E66" s="37"/>
      <c r="F66" s="37"/>
      <c r="G66" s="37"/>
      <c r="H66" s="37"/>
      <c r="I66" s="38"/>
      <c r="J66" s="31"/>
      <c r="K66" s="31"/>
      <c r="L66" s="31"/>
      <c r="M66" s="31"/>
    </row>
    <row r="67" spans="1:13" ht="15.95" customHeight="1" x14ac:dyDescent="0.25">
      <c r="A67" s="26" t="s">
        <v>4</v>
      </c>
      <c r="B67" s="96" t="s">
        <v>108</v>
      </c>
      <c r="C67" s="96"/>
      <c r="D67" s="96"/>
      <c r="E67" s="96"/>
      <c r="F67" s="96"/>
      <c r="G67" s="96"/>
      <c r="H67" s="96"/>
      <c r="I67" s="38"/>
      <c r="J67" s="31"/>
      <c r="K67" s="31"/>
      <c r="L67" s="31"/>
      <c r="M67" s="31"/>
    </row>
    <row r="68" spans="1:13" ht="15.95" customHeight="1" thickBot="1" x14ac:dyDescent="0.3">
      <c r="A68" s="9">
        <f>INDEX('Point Grid'!$C$8:$I$32,MATCH($A$1,'Point Grid'!$A$8:$A$32,0),MATCH(A67,'Point Grid'!$C$7:$I$7,0))</f>
        <v>0.5</v>
      </c>
      <c r="B68" s="96"/>
      <c r="C68" s="96"/>
      <c r="D68" s="96"/>
      <c r="E68" s="96"/>
      <c r="F68" s="96"/>
      <c r="G68" s="96"/>
      <c r="H68" s="96"/>
      <c r="I68" s="38"/>
      <c r="J68" s="31"/>
      <c r="K68" s="31"/>
      <c r="L68" s="31"/>
      <c r="M68" s="31"/>
    </row>
    <row r="69" spans="1:13" ht="15.95" customHeight="1" thickBot="1" x14ac:dyDescent="0.3">
      <c r="A69" s="5"/>
      <c r="B69" s="37"/>
      <c r="C69" s="37"/>
      <c r="D69" s="37"/>
      <c r="E69" s="37"/>
      <c r="F69" s="37"/>
      <c r="G69" s="37"/>
      <c r="H69" s="37"/>
      <c r="I69" s="38"/>
      <c r="J69" s="31"/>
      <c r="K69" s="31"/>
      <c r="L69" s="31"/>
      <c r="M69" s="31"/>
    </row>
    <row r="70" spans="1:13" ht="15.95" customHeight="1" thickBot="1" x14ac:dyDescent="0.3">
      <c r="A70" s="30"/>
      <c r="B70" s="39"/>
      <c r="C70" s="39"/>
      <c r="D70" s="39"/>
      <c r="E70" s="39"/>
      <c r="F70" s="39"/>
      <c r="G70" s="39"/>
      <c r="H70" s="39"/>
      <c r="I70" s="40"/>
      <c r="J70" s="31"/>
      <c r="K70" s="31"/>
      <c r="L70" s="31"/>
      <c r="M70" s="31"/>
    </row>
    <row r="71" spans="1:13" x14ac:dyDescent="0.25">
      <c r="B71" s="31"/>
      <c r="C71" s="31"/>
      <c r="D71" s="31"/>
      <c r="E71" s="31"/>
      <c r="F71" s="31"/>
      <c r="G71" s="31"/>
      <c r="H71" s="31"/>
      <c r="I71" s="31"/>
      <c r="J71" s="31"/>
      <c r="K71" s="31"/>
      <c r="L71" s="31"/>
      <c r="M71" s="31"/>
    </row>
    <row r="72" spans="1:13" x14ac:dyDescent="0.25">
      <c r="B72" s="31"/>
      <c r="C72" s="31"/>
      <c r="D72" s="31"/>
      <c r="E72" s="31"/>
      <c r="F72" s="31"/>
      <c r="G72" s="31"/>
      <c r="H72" s="31"/>
      <c r="I72" s="31"/>
      <c r="J72" s="31"/>
      <c r="K72" s="31"/>
      <c r="L72" s="31"/>
      <c r="M72" s="31"/>
    </row>
    <row r="73" spans="1:13" x14ac:dyDescent="0.25">
      <c r="B73" s="31"/>
      <c r="C73" s="31"/>
      <c r="D73" s="31"/>
      <c r="E73" s="31"/>
      <c r="F73" s="31"/>
      <c r="G73" s="31"/>
      <c r="H73" s="31"/>
      <c r="I73" s="31"/>
      <c r="J73" s="31"/>
      <c r="K73" s="31"/>
      <c r="L73" s="31"/>
      <c r="M73" s="31"/>
    </row>
    <row r="74" spans="1:13" x14ac:dyDescent="0.25">
      <c r="B74" s="31"/>
      <c r="C74" s="31"/>
      <c r="D74" s="31"/>
      <c r="E74" s="31"/>
      <c r="F74" s="31"/>
      <c r="G74" s="31"/>
      <c r="H74" s="31"/>
      <c r="I74" s="31"/>
      <c r="J74" s="31"/>
      <c r="K74" s="31"/>
      <c r="L74" s="31"/>
      <c r="M74" s="31"/>
    </row>
    <row r="75" spans="1:13" x14ac:dyDescent="0.25">
      <c r="B75" s="31"/>
      <c r="C75" s="31"/>
      <c r="D75" s="31"/>
      <c r="E75" s="31"/>
      <c r="F75" s="31"/>
      <c r="G75" s="31"/>
      <c r="H75" s="31"/>
      <c r="I75" s="31"/>
      <c r="J75" s="31"/>
      <c r="K75" s="31"/>
      <c r="L75" s="31"/>
      <c r="M75" s="31"/>
    </row>
    <row r="76" spans="1:13" x14ac:dyDescent="0.25">
      <c r="B76" s="31"/>
      <c r="C76" s="31"/>
      <c r="D76" s="31"/>
      <c r="E76" s="31"/>
      <c r="F76" s="31"/>
      <c r="G76" s="31"/>
      <c r="H76" s="31"/>
      <c r="I76" s="31"/>
      <c r="J76" s="31"/>
      <c r="K76" s="31"/>
      <c r="L76" s="31"/>
      <c r="M76" s="31"/>
    </row>
    <row r="77" spans="1:13" x14ac:dyDescent="0.25">
      <c r="B77" s="31"/>
      <c r="C77" s="31"/>
      <c r="D77" s="31"/>
      <c r="E77" s="31"/>
      <c r="F77" s="31"/>
      <c r="G77" s="31"/>
      <c r="H77" s="31"/>
      <c r="I77" s="31"/>
      <c r="J77" s="31"/>
      <c r="K77" s="31"/>
      <c r="L77" s="31"/>
      <c r="M77" s="31"/>
    </row>
    <row r="78" spans="1:13" x14ac:dyDescent="0.25">
      <c r="B78" s="31"/>
      <c r="C78" s="31"/>
      <c r="D78" s="31"/>
      <c r="E78" s="31"/>
      <c r="F78" s="31"/>
      <c r="G78" s="31"/>
      <c r="H78" s="31"/>
      <c r="I78" s="31"/>
      <c r="J78" s="31"/>
      <c r="K78" s="31"/>
      <c r="L78" s="31"/>
      <c r="M78" s="31"/>
    </row>
    <row r="79" spans="1:13" x14ac:dyDescent="0.25">
      <c r="B79" s="31"/>
      <c r="C79" s="31"/>
      <c r="D79" s="31"/>
      <c r="E79" s="31"/>
      <c r="F79" s="31"/>
      <c r="G79" s="31"/>
      <c r="H79" s="31"/>
      <c r="I79" s="31"/>
      <c r="J79" s="31"/>
      <c r="K79" s="31"/>
      <c r="L79" s="31"/>
      <c r="M79" s="31"/>
    </row>
    <row r="80" spans="1:13" x14ac:dyDescent="0.25">
      <c r="B80" s="31"/>
      <c r="C80" s="31"/>
      <c r="D80" s="31"/>
      <c r="E80" s="31"/>
      <c r="F80" s="31"/>
      <c r="G80" s="31"/>
      <c r="H80" s="31"/>
      <c r="I80" s="31"/>
      <c r="J80" s="31"/>
      <c r="K80" s="31"/>
      <c r="L80" s="31"/>
      <c r="M80" s="31"/>
    </row>
    <row r="81" spans="2:13" x14ac:dyDescent="0.25">
      <c r="B81" s="31"/>
      <c r="C81" s="31"/>
      <c r="D81" s="31"/>
      <c r="E81" s="31"/>
      <c r="F81" s="31"/>
      <c r="G81" s="31"/>
      <c r="H81" s="31"/>
      <c r="I81" s="31"/>
      <c r="J81" s="31"/>
      <c r="K81" s="31"/>
      <c r="L81" s="31"/>
      <c r="M81" s="31"/>
    </row>
    <row r="82" spans="2:13" x14ac:dyDescent="0.25">
      <c r="B82" s="31"/>
      <c r="C82" s="31"/>
      <c r="D82" s="31"/>
      <c r="E82" s="31"/>
      <c r="F82" s="31"/>
      <c r="G82" s="31"/>
      <c r="H82" s="31"/>
      <c r="I82" s="31"/>
      <c r="J82" s="31"/>
      <c r="K82" s="31"/>
      <c r="L82" s="31"/>
      <c r="M82" s="31"/>
    </row>
    <row r="83" spans="2:13" x14ac:dyDescent="0.25">
      <c r="B83" s="31"/>
      <c r="C83" s="31"/>
      <c r="D83" s="31"/>
      <c r="E83" s="31"/>
      <c r="F83" s="31"/>
      <c r="G83" s="31"/>
      <c r="H83" s="31"/>
      <c r="I83" s="31"/>
      <c r="J83" s="31"/>
      <c r="K83" s="31"/>
      <c r="L83" s="31"/>
      <c r="M83" s="31"/>
    </row>
  </sheetData>
  <mergeCells count="5">
    <mergeCell ref="B67:H68"/>
    <mergeCell ref="B59:H60"/>
    <mergeCell ref="H1:I1"/>
    <mergeCell ref="B63:H64"/>
    <mergeCell ref="B4:H6"/>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2">
    <dataValidation type="decimal" allowBlank="1" showInputMessage="1" showErrorMessage="1" sqref="A57">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45"/>
  <sheetViews>
    <sheetView zoomScaleNormal="100" workbookViewId="0"/>
  </sheetViews>
  <sheetFormatPr defaultColWidth="9.140625" defaultRowHeight="15" x14ac:dyDescent="0.25"/>
  <cols>
    <col min="1" max="1" width="9.140625" style="24"/>
    <col min="2" max="2" width="30.7109375" style="24" customWidth="1"/>
    <col min="3" max="4" width="20.7109375" style="24" customWidth="1"/>
    <col min="5" max="9" width="11.42578125" style="24" customWidth="1"/>
    <col min="10" max="16384" width="9.140625" style="24"/>
  </cols>
  <sheetData>
    <row r="1" spans="1:13" ht="15.95" customHeight="1" x14ac:dyDescent="0.25">
      <c r="A1" s="7">
        <v>11</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Grid'!B:B,MATCH('11'!A1,'Point Grid'!A:A,0))</f>
        <v>4</v>
      </c>
      <c r="B4" s="96" t="s">
        <v>110</v>
      </c>
      <c r="C4" s="96"/>
      <c r="D4" s="96"/>
      <c r="E4" s="96"/>
      <c r="F4" s="96"/>
      <c r="G4" s="96"/>
      <c r="H4" s="96"/>
      <c r="I4" s="36"/>
      <c r="J4" s="31"/>
      <c r="K4" s="31"/>
      <c r="L4" s="31"/>
      <c r="M4" s="31"/>
    </row>
    <row r="5" spans="1:13" ht="15.95" customHeight="1" x14ac:dyDescent="0.25">
      <c r="A5" s="9"/>
      <c r="B5" s="96"/>
      <c r="C5" s="96"/>
      <c r="D5" s="96"/>
      <c r="E5" s="96"/>
      <c r="F5" s="96"/>
      <c r="G5" s="96"/>
      <c r="H5" s="96"/>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33" t="s">
        <v>111</v>
      </c>
      <c r="C7" s="33"/>
      <c r="D7" s="33"/>
      <c r="E7" s="33"/>
      <c r="F7" s="33"/>
      <c r="G7" s="33"/>
      <c r="H7" s="33"/>
      <c r="I7" s="36"/>
      <c r="J7" s="31"/>
      <c r="K7" s="31"/>
      <c r="L7" s="31"/>
      <c r="M7" s="31"/>
    </row>
    <row r="8" spans="1:13" ht="15.95" customHeight="1" x14ac:dyDescent="0.25">
      <c r="A8" s="9"/>
      <c r="B8" s="33" t="s">
        <v>112</v>
      </c>
      <c r="C8" s="33"/>
      <c r="D8" s="33"/>
      <c r="E8" s="33"/>
      <c r="F8" s="33"/>
      <c r="G8" s="33"/>
      <c r="H8" s="33"/>
      <c r="I8" s="36"/>
      <c r="J8" s="31"/>
      <c r="K8" s="31"/>
      <c r="L8" s="31"/>
      <c r="M8" s="31"/>
    </row>
    <row r="9" spans="1:13" ht="15.95" customHeight="1" x14ac:dyDescent="0.25">
      <c r="A9" s="9"/>
      <c r="B9" s="33" t="s">
        <v>113</v>
      </c>
      <c r="C9" s="33"/>
      <c r="D9" s="33"/>
      <c r="E9" s="33"/>
      <c r="F9" s="33"/>
      <c r="G9" s="33"/>
      <c r="H9" s="33"/>
      <c r="I9" s="36"/>
      <c r="J9" s="31"/>
      <c r="K9" s="31"/>
      <c r="L9" s="31"/>
      <c r="M9" s="31"/>
    </row>
    <row r="10" spans="1:13" ht="15.95" customHeight="1" x14ac:dyDescent="0.25">
      <c r="A10" s="9"/>
      <c r="B10" s="33" t="s">
        <v>114</v>
      </c>
      <c r="C10" s="33"/>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t="s">
        <v>115</v>
      </c>
      <c r="C12" s="33"/>
      <c r="D12" s="33"/>
      <c r="E12" s="33"/>
      <c r="F12" s="33"/>
      <c r="G12" s="33"/>
      <c r="H12" s="33"/>
      <c r="I12" s="36"/>
      <c r="J12" s="31"/>
      <c r="K12" s="31"/>
      <c r="L12" s="31"/>
      <c r="M12" s="31"/>
    </row>
    <row r="13" spans="1:13" ht="15.95" customHeight="1" x14ac:dyDescent="0.25">
      <c r="A13" s="9"/>
      <c r="B13" s="33" t="s">
        <v>116</v>
      </c>
      <c r="C13" s="33"/>
      <c r="D13" s="33"/>
      <c r="E13" s="33"/>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49" t="s">
        <v>118</v>
      </c>
      <c r="C15" s="49" t="s">
        <v>121</v>
      </c>
      <c r="D15" s="49" t="s">
        <v>122</v>
      </c>
      <c r="E15" s="33"/>
      <c r="F15" s="33"/>
      <c r="G15" s="33"/>
      <c r="H15" s="33"/>
      <c r="I15" s="36"/>
      <c r="J15" s="31"/>
      <c r="K15" s="31"/>
      <c r="L15" s="31"/>
      <c r="M15" s="31"/>
    </row>
    <row r="16" spans="1:13" ht="15.95" customHeight="1" x14ac:dyDescent="0.25">
      <c r="A16" s="9"/>
      <c r="B16" s="49" t="s">
        <v>119</v>
      </c>
      <c r="C16" s="88">
        <v>0.75</v>
      </c>
      <c r="D16" s="88">
        <v>0.6</v>
      </c>
      <c r="E16" s="33"/>
      <c r="F16" s="33"/>
      <c r="G16" s="33"/>
      <c r="H16" s="33"/>
      <c r="I16" s="36"/>
      <c r="J16" s="31"/>
      <c r="K16" s="31"/>
      <c r="L16" s="31"/>
      <c r="M16" s="31"/>
    </row>
    <row r="17" spans="1:13" ht="15.95" customHeight="1" x14ac:dyDescent="0.25">
      <c r="A17" s="9"/>
      <c r="B17" s="49" t="s">
        <v>120</v>
      </c>
      <c r="C17" s="88">
        <v>1</v>
      </c>
      <c r="D17" s="88">
        <v>1.2</v>
      </c>
      <c r="E17" s="33"/>
      <c r="F17" s="33"/>
      <c r="G17" s="33"/>
      <c r="H17" s="33"/>
      <c r="I17" s="36"/>
      <c r="J17" s="31"/>
      <c r="K17" s="31"/>
      <c r="L17" s="31"/>
      <c r="M17" s="31"/>
    </row>
    <row r="18" spans="1:13" ht="15.95" customHeight="1" x14ac:dyDescent="0.25">
      <c r="A18" s="9"/>
      <c r="B18" s="43"/>
      <c r="C18" s="43"/>
      <c r="D18" s="43"/>
      <c r="E18" s="33"/>
      <c r="F18" s="33"/>
      <c r="G18" s="33"/>
      <c r="H18" s="33"/>
      <c r="I18" s="36"/>
      <c r="J18" s="31"/>
      <c r="K18" s="31"/>
      <c r="L18" s="31"/>
      <c r="M18" s="31"/>
    </row>
    <row r="19" spans="1:13" ht="15.95" customHeight="1" x14ac:dyDescent="0.25">
      <c r="A19" s="9"/>
      <c r="B19" s="49" t="s">
        <v>123</v>
      </c>
      <c r="C19" s="49" t="s">
        <v>121</v>
      </c>
      <c r="D19" s="49" t="s">
        <v>122</v>
      </c>
      <c r="E19" s="33"/>
      <c r="F19" s="33"/>
      <c r="G19" s="33"/>
      <c r="H19" s="33"/>
      <c r="I19" s="36"/>
      <c r="J19" s="31"/>
      <c r="K19" s="31"/>
      <c r="L19" s="31"/>
      <c r="M19" s="31"/>
    </row>
    <row r="20" spans="1:13" ht="15.95" customHeight="1" x14ac:dyDescent="0.25">
      <c r="A20" s="9"/>
      <c r="B20" s="49" t="s">
        <v>124</v>
      </c>
      <c r="C20" s="88">
        <v>0.8</v>
      </c>
      <c r="D20" s="88">
        <v>0.85</v>
      </c>
      <c r="E20" s="33"/>
      <c r="F20" s="33"/>
      <c r="G20" s="33"/>
      <c r="H20" s="33"/>
      <c r="I20" s="36"/>
      <c r="J20" s="31"/>
      <c r="K20" s="31"/>
      <c r="L20" s="31"/>
      <c r="M20" s="31"/>
    </row>
    <row r="21" spans="1:13" ht="15.95" customHeight="1" x14ac:dyDescent="0.25">
      <c r="A21" s="9"/>
      <c r="B21" s="49" t="s">
        <v>125</v>
      </c>
      <c r="C21" s="88">
        <v>1</v>
      </c>
      <c r="D21" s="88">
        <v>1</v>
      </c>
      <c r="E21" s="33"/>
      <c r="F21" s="33"/>
      <c r="G21" s="33"/>
      <c r="H21" s="33"/>
      <c r="I21" s="36"/>
      <c r="J21" s="31"/>
      <c r="K21" s="31"/>
      <c r="L21" s="31"/>
      <c r="M21" s="31"/>
    </row>
    <row r="22" spans="1:13" ht="15.95" customHeight="1" x14ac:dyDescent="0.25">
      <c r="A22" s="9"/>
      <c r="B22" s="43"/>
      <c r="C22" s="43"/>
      <c r="D22" s="43"/>
      <c r="E22" s="33"/>
      <c r="F22" s="33"/>
      <c r="G22" s="33"/>
      <c r="H22" s="33"/>
      <c r="I22" s="36"/>
      <c r="J22" s="31"/>
      <c r="K22" s="31"/>
      <c r="L22" s="31"/>
      <c r="M22" s="31"/>
    </row>
    <row r="23" spans="1:13" ht="15.95" customHeight="1" x14ac:dyDescent="0.25">
      <c r="A23" s="9"/>
      <c r="B23" s="98" t="s">
        <v>126</v>
      </c>
      <c r="C23" s="98"/>
      <c r="D23" s="98"/>
      <c r="E23" s="33"/>
      <c r="F23" s="33"/>
      <c r="G23" s="33"/>
      <c r="H23" s="33"/>
      <c r="I23" s="36"/>
      <c r="J23" s="31"/>
      <c r="K23" s="31"/>
      <c r="L23" s="31"/>
      <c r="M23" s="31"/>
    </row>
    <row r="24" spans="1:13" ht="15.95" customHeight="1" x14ac:dyDescent="0.25">
      <c r="A24" s="9"/>
      <c r="B24" s="49" t="s">
        <v>118</v>
      </c>
      <c r="C24" s="49" t="s">
        <v>124</v>
      </c>
      <c r="D24" s="49" t="s">
        <v>125</v>
      </c>
      <c r="E24" s="33"/>
      <c r="F24" s="33"/>
      <c r="G24" s="33"/>
      <c r="H24" s="33"/>
      <c r="I24" s="36"/>
      <c r="J24" s="31"/>
      <c r="K24" s="31"/>
      <c r="L24" s="31"/>
      <c r="M24" s="31"/>
    </row>
    <row r="25" spans="1:13" ht="15.95" customHeight="1" x14ac:dyDescent="0.25">
      <c r="A25" s="9"/>
      <c r="B25" s="49" t="s">
        <v>119</v>
      </c>
      <c r="C25" s="55">
        <v>1500</v>
      </c>
      <c r="D25" s="55">
        <v>4000</v>
      </c>
      <c r="E25" s="33"/>
      <c r="F25" s="33"/>
      <c r="G25" s="33"/>
      <c r="H25" s="33"/>
      <c r="I25" s="36"/>
      <c r="J25" s="31"/>
      <c r="K25" s="31"/>
      <c r="L25" s="31"/>
      <c r="M25" s="31"/>
    </row>
    <row r="26" spans="1:13" ht="15.95" customHeight="1" x14ac:dyDescent="0.25">
      <c r="A26" s="28"/>
      <c r="B26" s="49" t="s">
        <v>120</v>
      </c>
      <c r="C26" s="55">
        <v>1500</v>
      </c>
      <c r="D26" s="55">
        <v>3000</v>
      </c>
      <c r="E26" s="33"/>
      <c r="F26" s="33"/>
      <c r="G26" s="33"/>
      <c r="H26" s="33"/>
      <c r="I26" s="36"/>
      <c r="J26" s="31"/>
      <c r="K26" s="31"/>
      <c r="L26" s="31"/>
      <c r="M26" s="31"/>
    </row>
    <row r="27" spans="1:13" ht="15.95" customHeight="1" x14ac:dyDescent="0.25">
      <c r="A27" s="26"/>
      <c r="B27" s="33"/>
      <c r="C27" s="33"/>
      <c r="D27" s="33"/>
      <c r="E27" s="33"/>
      <c r="F27" s="33"/>
      <c r="G27" s="33"/>
      <c r="H27" s="33"/>
      <c r="I27" s="36"/>
      <c r="J27" s="31"/>
      <c r="K27" s="31"/>
      <c r="L27" s="31"/>
      <c r="M27" s="31"/>
    </row>
    <row r="28" spans="1:13" ht="15.95" customHeight="1" x14ac:dyDescent="0.25">
      <c r="A28" s="29"/>
      <c r="B28" s="37"/>
      <c r="C28" s="37"/>
      <c r="D28" s="37"/>
      <c r="E28" s="37"/>
      <c r="F28" s="37"/>
      <c r="G28" s="37"/>
      <c r="H28" s="37"/>
      <c r="I28" s="38"/>
      <c r="J28" s="31"/>
      <c r="K28" s="31"/>
      <c r="L28" s="31"/>
      <c r="M28" s="31"/>
    </row>
    <row r="29" spans="1:13" ht="15.95" customHeight="1" x14ac:dyDescent="0.25">
      <c r="A29" s="26" t="s">
        <v>2</v>
      </c>
      <c r="B29" s="96" t="s">
        <v>117</v>
      </c>
      <c r="C29" s="96"/>
      <c r="D29" s="96"/>
      <c r="E29" s="96"/>
      <c r="F29" s="96"/>
      <c r="G29" s="96"/>
      <c r="H29" s="96"/>
      <c r="I29" s="38"/>
      <c r="J29" s="31"/>
      <c r="K29" s="31"/>
      <c r="L29" s="31"/>
      <c r="M29" s="31"/>
    </row>
    <row r="30" spans="1:13" ht="15.95" customHeight="1" thickBot="1" x14ac:dyDescent="0.3">
      <c r="A30" s="9">
        <f>INDEX('Point Grid'!$C$8:$I$32,MATCH($A$1,'Point Grid'!$A$8:$A$32,0),MATCH(A29,'Point Grid'!$C$7:$I$7,0))</f>
        <v>4</v>
      </c>
      <c r="B30" s="96"/>
      <c r="C30" s="96"/>
      <c r="D30" s="96"/>
      <c r="E30" s="96"/>
      <c r="F30" s="96"/>
      <c r="G30" s="96"/>
      <c r="H30" s="96"/>
      <c r="I30" s="38"/>
      <c r="J30" s="31"/>
      <c r="K30" s="31"/>
      <c r="L30" s="31"/>
      <c r="M30" s="31"/>
    </row>
    <row r="31" spans="1:13" ht="15.95" customHeight="1" thickBot="1" x14ac:dyDescent="0.3">
      <c r="A31" s="5"/>
      <c r="B31" s="37"/>
      <c r="C31" s="37"/>
      <c r="D31" s="37"/>
      <c r="E31" s="37"/>
      <c r="F31" s="37"/>
      <c r="G31" s="37"/>
      <c r="H31" s="37"/>
      <c r="I31" s="38"/>
      <c r="J31" s="31"/>
      <c r="K31" s="31"/>
      <c r="L31" s="31"/>
      <c r="M31" s="31"/>
    </row>
    <row r="32" spans="1:13" ht="15.95" customHeight="1" thickBot="1" x14ac:dyDescent="0.3">
      <c r="A32" s="30"/>
      <c r="B32" s="39"/>
      <c r="C32" s="39"/>
      <c r="D32" s="39"/>
      <c r="E32" s="39"/>
      <c r="F32" s="39"/>
      <c r="G32" s="39"/>
      <c r="H32" s="39"/>
      <c r="I32" s="40"/>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row r="45" spans="2:13" x14ac:dyDescent="0.25">
      <c r="B45" s="31"/>
      <c r="C45" s="31"/>
      <c r="D45" s="31"/>
      <c r="E45" s="31"/>
      <c r="F45" s="31"/>
      <c r="G45" s="31"/>
      <c r="H45" s="31"/>
      <c r="I45" s="31"/>
      <c r="J45" s="31"/>
      <c r="K45" s="31"/>
      <c r="L45" s="31"/>
      <c r="M45" s="31"/>
    </row>
  </sheetData>
  <mergeCells count="4">
    <mergeCell ref="B29:H30"/>
    <mergeCell ref="H1:I1"/>
    <mergeCell ref="B4:H5"/>
    <mergeCell ref="B23:D23"/>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2">
    <dataValidation type="decimal" allowBlank="1" showInputMessage="1" showErrorMessage="1" sqref="A27">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33"/>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12</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Grid'!B:B,MATCH('12'!A1,'Point Grid'!A:A,0))</f>
        <v>2.5</v>
      </c>
      <c r="B4" s="33" t="s">
        <v>127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128</v>
      </c>
      <c r="C6" s="33"/>
      <c r="D6" s="33"/>
      <c r="E6" s="33"/>
      <c r="F6" s="33"/>
      <c r="G6" s="33"/>
      <c r="H6" s="33"/>
      <c r="I6" s="36"/>
      <c r="J6" s="31"/>
      <c r="K6" s="31"/>
      <c r="L6" s="31"/>
      <c r="M6" s="31"/>
    </row>
    <row r="7" spans="1:13" ht="15.95" customHeight="1" x14ac:dyDescent="0.25">
      <c r="A7" s="9"/>
      <c r="B7" s="33" t="s">
        <v>129</v>
      </c>
      <c r="C7" s="33"/>
      <c r="D7" s="33"/>
      <c r="E7" s="33"/>
      <c r="F7" s="33"/>
      <c r="G7" s="33"/>
      <c r="H7" s="33"/>
      <c r="I7" s="36"/>
      <c r="J7" s="31"/>
      <c r="K7" s="31"/>
      <c r="L7" s="31"/>
      <c r="M7" s="31"/>
    </row>
    <row r="8" spans="1:13" ht="15.95" customHeight="1" x14ac:dyDescent="0.25">
      <c r="A8" s="9"/>
      <c r="B8" s="33" t="s">
        <v>130</v>
      </c>
      <c r="C8" s="33"/>
      <c r="D8" s="33"/>
      <c r="E8" s="33"/>
      <c r="F8" s="33"/>
      <c r="G8" s="33"/>
      <c r="H8" s="33"/>
      <c r="I8" s="36"/>
      <c r="J8" s="31"/>
      <c r="K8" s="31"/>
      <c r="L8" s="31"/>
      <c r="M8" s="31"/>
    </row>
    <row r="9" spans="1:13" ht="15.95" customHeight="1" x14ac:dyDescent="0.25">
      <c r="A9" s="9"/>
      <c r="B9" s="33" t="s">
        <v>131</v>
      </c>
      <c r="C9" s="33"/>
      <c r="D9" s="33"/>
      <c r="E9" s="33"/>
      <c r="F9" s="33"/>
      <c r="G9" s="33"/>
      <c r="H9" s="33"/>
      <c r="I9" s="36"/>
      <c r="J9" s="31"/>
      <c r="K9" s="31"/>
      <c r="L9" s="31"/>
      <c r="M9" s="31"/>
    </row>
    <row r="10" spans="1:13" ht="15.95" customHeight="1" x14ac:dyDescent="0.25">
      <c r="A10" s="9"/>
      <c r="B10" s="33" t="s">
        <v>132</v>
      </c>
      <c r="C10" s="33"/>
      <c r="D10" s="33"/>
      <c r="E10" s="33"/>
      <c r="F10" s="33"/>
      <c r="G10" s="33"/>
      <c r="H10" s="33"/>
      <c r="I10" s="36"/>
      <c r="J10" s="31"/>
      <c r="K10" s="31"/>
      <c r="L10" s="31"/>
      <c r="M10" s="31"/>
    </row>
    <row r="11" spans="1:13" ht="15.95" customHeight="1" x14ac:dyDescent="0.25">
      <c r="A11" s="9"/>
      <c r="B11" s="33" t="s">
        <v>133</v>
      </c>
      <c r="C11" s="33"/>
      <c r="D11" s="33"/>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26" t="s">
        <v>2</v>
      </c>
      <c r="B13" s="96" t="s">
        <v>134</v>
      </c>
      <c r="C13" s="96"/>
      <c r="D13" s="96"/>
      <c r="E13" s="96"/>
      <c r="F13" s="96"/>
      <c r="G13" s="96"/>
      <c r="H13" s="96"/>
      <c r="I13" s="38"/>
      <c r="J13" s="31"/>
      <c r="K13" s="31"/>
      <c r="L13" s="31"/>
      <c r="M13" s="31"/>
    </row>
    <row r="14" spans="1:13" ht="15.95" customHeight="1" thickBot="1" x14ac:dyDescent="0.3">
      <c r="A14" s="9">
        <f>INDEX('Point Grid'!$C$8:$I$32,MATCH($A$1,'Point Grid'!$A$8:$A$32,0),MATCH(A13,'Point Grid'!$C$7:$I$7,0))</f>
        <v>1.25</v>
      </c>
      <c r="B14" s="96"/>
      <c r="C14" s="96"/>
      <c r="D14" s="96"/>
      <c r="E14" s="96"/>
      <c r="F14" s="96"/>
      <c r="G14" s="96"/>
      <c r="H14" s="96"/>
      <c r="I14" s="38"/>
      <c r="J14" s="31"/>
      <c r="K14" s="31"/>
      <c r="L14" s="31"/>
      <c r="M14" s="31"/>
    </row>
    <row r="15" spans="1:13" ht="15.95" customHeight="1" thickBot="1" x14ac:dyDescent="0.3">
      <c r="A15" s="5"/>
      <c r="B15" s="37"/>
      <c r="C15" s="37"/>
      <c r="D15" s="37"/>
      <c r="E15" s="37"/>
      <c r="F15" s="37"/>
      <c r="G15" s="37"/>
      <c r="H15" s="37"/>
      <c r="I15" s="38"/>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3</v>
      </c>
      <c r="B17" s="96" t="s">
        <v>267</v>
      </c>
      <c r="C17" s="96"/>
      <c r="D17" s="96"/>
      <c r="E17" s="96"/>
      <c r="F17" s="96"/>
      <c r="G17" s="96"/>
      <c r="H17" s="96"/>
      <c r="I17" s="38"/>
      <c r="J17" s="31"/>
      <c r="K17" s="31"/>
      <c r="L17" s="31"/>
      <c r="M17" s="31"/>
    </row>
    <row r="18" spans="1:13" ht="15.95" customHeight="1" thickBot="1" x14ac:dyDescent="0.3">
      <c r="A18" s="9">
        <f>INDEX('Point Grid'!$C$8:$I$32,MATCH($A$1,'Point Grid'!$A$8:$A$32,0),MATCH(A17,'Point Grid'!$C$7:$I$7,0))</f>
        <v>1.25</v>
      </c>
      <c r="B18" s="96"/>
      <c r="C18" s="96"/>
      <c r="D18" s="96"/>
      <c r="E18" s="96"/>
      <c r="F18" s="96"/>
      <c r="G18" s="96"/>
      <c r="H18" s="96"/>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thickBot="1" x14ac:dyDescent="0.3">
      <c r="A20" s="30"/>
      <c r="B20" s="39"/>
      <c r="C20" s="39"/>
      <c r="D20" s="39"/>
      <c r="E20" s="39"/>
      <c r="F20" s="39"/>
      <c r="G20" s="39"/>
      <c r="H20" s="39"/>
      <c r="I20" s="40"/>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sheetData>
  <mergeCells count="3">
    <mergeCell ref="H1:I1"/>
    <mergeCell ref="B17:H18"/>
    <mergeCell ref="B13:H14"/>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32"/>
  <sheetViews>
    <sheetView zoomScaleNormal="100" workbookViewId="0"/>
  </sheetViews>
  <sheetFormatPr defaultColWidth="9.140625" defaultRowHeight="15" x14ac:dyDescent="0.25"/>
  <cols>
    <col min="1" max="1" width="9.140625" style="24"/>
    <col min="2" max="2" width="24.7109375" style="24" customWidth="1"/>
    <col min="3" max="3" width="20" style="24" customWidth="1"/>
    <col min="4" max="4" width="17" style="24" customWidth="1"/>
    <col min="5" max="9" width="11.42578125" style="24" customWidth="1"/>
    <col min="10" max="16384" width="9.140625" style="24"/>
  </cols>
  <sheetData>
    <row r="1" spans="1:13" ht="15.95" customHeight="1" x14ac:dyDescent="0.25">
      <c r="A1" s="7">
        <v>13</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Grid'!B:B,MATCH('13'!A1,'Point Grid'!A:A,0))</f>
        <v>1</v>
      </c>
      <c r="B4" s="33" t="s">
        <v>135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9" t="s">
        <v>136</v>
      </c>
      <c r="C6" s="57">
        <v>813546</v>
      </c>
      <c r="D6" s="33"/>
      <c r="E6" s="33"/>
      <c r="F6" s="33"/>
      <c r="G6" s="33"/>
      <c r="H6" s="33"/>
      <c r="I6" s="36"/>
      <c r="J6" s="31"/>
      <c r="K6" s="31"/>
      <c r="L6" s="31"/>
      <c r="M6" s="31"/>
    </row>
    <row r="7" spans="1:13" ht="15.95" customHeight="1" x14ac:dyDescent="0.25">
      <c r="A7" s="9"/>
      <c r="B7" s="49" t="s">
        <v>137</v>
      </c>
      <c r="C7" s="57">
        <v>343137</v>
      </c>
      <c r="D7" s="33"/>
      <c r="E7" s="33"/>
      <c r="F7" s="33"/>
      <c r="G7" s="33"/>
      <c r="H7" s="33"/>
      <c r="I7" s="36"/>
      <c r="J7" s="31"/>
      <c r="K7" s="31"/>
      <c r="L7" s="31"/>
      <c r="M7" s="31"/>
    </row>
    <row r="8" spans="1:13" ht="15.95" customHeight="1" x14ac:dyDescent="0.25">
      <c r="A8" s="9"/>
      <c r="B8" s="49" t="s">
        <v>138</v>
      </c>
      <c r="C8" s="49">
        <v>1.08</v>
      </c>
      <c r="D8" s="33"/>
      <c r="E8" s="33"/>
      <c r="F8" s="33"/>
      <c r="G8" s="33"/>
      <c r="H8" s="33"/>
      <c r="I8" s="36"/>
      <c r="J8" s="31"/>
      <c r="K8" s="31"/>
      <c r="L8" s="31"/>
      <c r="M8" s="31"/>
    </row>
    <row r="9" spans="1:13" ht="15.95" customHeight="1" x14ac:dyDescent="0.25">
      <c r="A9" s="9"/>
      <c r="B9" s="49" t="s">
        <v>139</v>
      </c>
      <c r="C9" s="49">
        <v>1.03</v>
      </c>
      <c r="D9" s="33"/>
      <c r="E9" s="33"/>
      <c r="F9" s="33"/>
      <c r="G9" s="33"/>
      <c r="H9" s="33"/>
      <c r="I9" s="36"/>
      <c r="J9" s="31"/>
      <c r="K9" s="31"/>
      <c r="L9" s="31"/>
      <c r="M9" s="31"/>
    </row>
    <row r="10" spans="1:13" ht="15.95" customHeight="1" x14ac:dyDescent="0.25">
      <c r="A10" s="9"/>
      <c r="B10" s="49" t="s">
        <v>140</v>
      </c>
      <c r="C10" s="58">
        <v>0.6</v>
      </c>
      <c r="D10" s="33"/>
      <c r="E10" s="33"/>
      <c r="F10" s="33"/>
      <c r="G10" s="33"/>
      <c r="H10" s="33"/>
      <c r="I10" s="36"/>
      <c r="J10" s="31"/>
      <c r="K10" s="31"/>
      <c r="L10" s="31"/>
      <c r="M10" s="31"/>
    </row>
    <row r="11" spans="1:13" ht="15.95" customHeight="1" x14ac:dyDescent="0.25">
      <c r="A11" s="9"/>
      <c r="B11" s="49" t="s">
        <v>141</v>
      </c>
      <c r="C11" s="58">
        <v>1.4</v>
      </c>
      <c r="D11" s="33"/>
      <c r="E11" s="33"/>
      <c r="F11" s="33"/>
      <c r="G11" s="33"/>
      <c r="H11" s="33"/>
      <c r="I11" s="36"/>
      <c r="J11" s="31"/>
      <c r="K11" s="31"/>
      <c r="L11" s="31"/>
      <c r="M11" s="31"/>
    </row>
    <row r="12" spans="1:13" ht="15.95" customHeight="1" x14ac:dyDescent="0.25">
      <c r="A12" s="9"/>
      <c r="B12" s="43"/>
      <c r="C12" s="43"/>
      <c r="D12" s="33"/>
      <c r="E12" s="33"/>
      <c r="F12" s="33"/>
      <c r="G12" s="33"/>
      <c r="H12" s="33"/>
      <c r="I12" s="36"/>
      <c r="J12" s="31"/>
      <c r="K12" s="31"/>
      <c r="L12" s="31"/>
      <c r="M12" s="31"/>
    </row>
    <row r="13" spans="1:13" ht="15.95" customHeight="1" x14ac:dyDescent="0.25">
      <c r="A13" s="9"/>
      <c r="B13" s="49" t="s">
        <v>142</v>
      </c>
      <c r="C13" s="49" t="s">
        <v>145</v>
      </c>
      <c r="D13" s="33"/>
      <c r="E13" s="33"/>
      <c r="F13" s="33"/>
      <c r="G13" s="33"/>
      <c r="H13" s="33"/>
      <c r="I13" s="36"/>
      <c r="J13" s="31"/>
      <c r="K13" s="31"/>
      <c r="L13" s="31"/>
      <c r="M13" s="31"/>
    </row>
    <row r="14" spans="1:13" ht="15.95" customHeight="1" x14ac:dyDescent="0.25">
      <c r="A14" s="9"/>
      <c r="B14" s="49" t="s">
        <v>143</v>
      </c>
      <c r="C14" s="57">
        <v>115000</v>
      </c>
      <c r="D14" s="33"/>
      <c r="E14" s="33"/>
      <c r="F14" s="33"/>
      <c r="G14" s="33"/>
      <c r="H14" s="33"/>
      <c r="I14" s="36"/>
      <c r="J14" s="31"/>
      <c r="K14" s="31"/>
      <c r="L14" s="31"/>
      <c r="M14" s="31"/>
    </row>
    <row r="15" spans="1:13" ht="15.95" customHeight="1" x14ac:dyDescent="0.25">
      <c r="A15" s="9"/>
      <c r="B15" s="49" t="s">
        <v>144</v>
      </c>
      <c r="C15" s="57">
        <v>151800</v>
      </c>
      <c r="D15" s="33"/>
      <c r="E15" s="33"/>
      <c r="F15" s="33"/>
      <c r="G15" s="33"/>
      <c r="H15" s="33"/>
      <c r="I15" s="36"/>
      <c r="J15" s="31"/>
      <c r="K15" s="31"/>
      <c r="L15" s="31"/>
      <c r="M15" s="31"/>
    </row>
    <row r="16" spans="1:13" ht="15.95" customHeight="1" x14ac:dyDescent="0.25">
      <c r="A16" s="26" t="s">
        <v>2</v>
      </c>
      <c r="B16" s="96" t="s">
        <v>146</v>
      </c>
      <c r="C16" s="96"/>
      <c r="D16" s="96"/>
      <c r="E16" s="96"/>
      <c r="F16" s="96"/>
      <c r="G16" s="96"/>
      <c r="H16" s="96"/>
      <c r="I16" s="38"/>
      <c r="J16" s="31"/>
      <c r="K16" s="31"/>
      <c r="L16" s="31"/>
      <c r="M16" s="31"/>
    </row>
    <row r="17" spans="1:13" ht="15.95" customHeight="1" thickBot="1" x14ac:dyDescent="0.3">
      <c r="A17" s="9">
        <f>INDEX('Point Grid'!$C$8:$I$32,MATCH($A$1,'Point Grid'!$A$8:$A$32,0),MATCH(A16,'Point Grid'!$C$7:$I$7,0))</f>
        <v>1</v>
      </c>
      <c r="B17" s="96"/>
      <c r="C17" s="96"/>
      <c r="D17" s="96"/>
      <c r="E17" s="96"/>
      <c r="F17" s="96"/>
      <c r="G17" s="96"/>
      <c r="H17" s="96"/>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thickBot="1" x14ac:dyDescent="0.3">
      <c r="A19" s="30"/>
      <c r="B19" s="39"/>
      <c r="C19" s="39"/>
      <c r="D19" s="39"/>
      <c r="E19" s="39"/>
      <c r="F19" s="39"/>
      <c r="G19" s="39"/>
      <c r="H19" s="39"/>
      <c r="I19" s="40"/>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sheetData>
  <mergeCells count="2">
    <mergeCell ref="B16:H17"/>
    <mergeCell ref="H1:I1"/>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L39"/>
  <sheetViews>
    <sheetView zoomScaleNormal="100" workbookViewId="0"/>
  </sheetViews>
  <sheetFormatPr defaultColWidth="9.140625" defaultRowHeight="15" x14ac:dyDescent="0.25"/>
  <cols>
    <col min="1" max="1" width="9.140625" style="24"/>
    <col min="2" max="2" width="13.85546875" style="24" customWidth="1"/>
    <col min="3" max="6" width="16.7109375" style="24" customWidth="1"/>
    <col min="7" max="8" width="11.42578125" style="24" customWidth="1"/>
    <col min="9" max="16384" width="9.140625" style="24"/>
  </cols>
  <sheetData>
    <row r="1" spans="1:12" ht="15.95" customHeight="1" x14ac:dyDescent="0.25">
      <c r="A1" s="7">
        <v>14</v>
      </c>
      <c r="B1" s="27" t="s">
        <v>12</v>
      </c>
      <c r="C1" s="23"/>
      <c r="D1" s="23"/>
      <c r="E1" s="23"/>
      <c r="F1" s="23"/>
      <c r="G1" s="94" t="s">
        <v>29</v>
      </c>
      <c r="H1" s="95"/>
    </row>
    <row r="2" spans="1:12" ht="15.95" customHeight="1" x14ac:dyDescent="0.25">
      <c r="A2" s="25"/>
      <c r="B2" s="34"/>
      <c r="C2" s="34"/>
      <c r="D2" s="34"/>
      <c r="E2" s="34"/>
      <c r="F2" s="34"/>
      <c r="G2" s="34"/>
      <c r="H2" s="35"/>
    </row>
    <row r="3" spans="1:12" ht="15.95" customHeight="1" x14ac:dyDescent="0.25">
      <c r="A3" s="8" t="s">
        <v>13</v>
      </c>
      <c r="B3" s="33"/>
      <c r="C3" s="33"/>
      <c r="D3" s="33"/>
      <c r="E3" s="33"/>
      <c r="F3" s="33"/>
      <c r="G3" s="33"/>
      <c r="H3" s="36"/>
      <c r="I3" s="31"/>
      <c r="J3" s="31"/>
      <c r="K3" s="31"/>
      <c r="L3" s="31"/>
    </row>
    <row r="4" spans="1:12" ht="15.95" customHeight="1" x14ac:dyDescent="0.25">
      <c r="A4" s="9">
        <f>INDEX('Point Grid'!B:B,MATCH('14'!A1,'Point Grid'!A:A,0))</f>
        <v>1.5</v>
      </c>
      <c r="B4" s="33" t="s">
        <v>147</v>
      </c>
      <c r="C4" s="33"/>
      <c r="D4" s="33"/>
      <c r="E4" s="33"/>
      <c r="F4" s="33"/>
      <c r="G4" s="33"/>
      <c r="H4" s="36"/>
      <c r="I4" s="31"/>
      <c r="J4" s="31"/>
      <c r="K4" s="31"/>
      <c r="L4" s="31"/>
    </row>
    <row r="5" spans="1:12" ht="15.95" customHeight="1" x14ac:dyDescent="0.25">
      <c r="A5" s="9"/>
      <c r="B5" s="33"/>
      <c r="C5" s="33"/>
      <c r="D5" s="33"/>
      <c r="E5" s="33"/>
      <c r="F5" s="33"/>
      <c r="G5" s="33"/>
      <c r="H5" s="36"/>
      <c r="I5" s="31"/>
      <c r="J5" s="31"/>
      <c r="K5" s="31"/>
      <c r="L5" s="31"/>
    </row>
    <row r="6" spans="1:12" ht="32.1" customHeight="1" x14ac:dyDescent="0.25">
      <c r="A6" s="9"/>
      <c r="B6" s="82" t="s">
        <v>148</v>
      </c>
      <c r="C6" s="82" t="s">
        <v>149</v>
      </c>
      <c r="D6" s="82" t="s">
        <v>150</v>
      </c>
      <c r="E6" s="33"/>
      <c r="F6" s="33"/>
      <c r="G6" s="33"/>
      <c r="H6" s="36"/>
      <c r="I6" s="31"/>
      <c r="J6" s="31"/>
      <c r="K6" s="31"/>
      <c r="L6" s="31"/>
    </row>
    <row r="7" spans="1:12" ht="15.95" customHeight="1" x14ac:dyDescent="0.25">
      <c r="A7" s="9"/>
      <c r="B7" s="49">
        <v>2012</v>
      </c>
      <c r="C7" s="55">
        <v>2000</v>
      </c>
      <c r="D7" s="55">
        <v>154000</v>
      </c>
      <c r="E7" s="33"/>
      <c r="F7" s="33"/>
      <c r="G7" s="33"/>
      <c r="H7" s="36"/>
      <c r="I7" s="31"/>
      <c r="J7" s="31"/>
      <c r="K7" s="31"/>
      <c r="L7" s="31"/>
    </row>
    <row r="8" spans="1:12" ht="15.95" customHeight="1" x14ac:dyDescent="0.25">
      <c r="A8" s="9"/>
      <c r="B8" s="49">
        <v>2013</v>
      </c>
      <c r="C8" s="55">
        <v>9000</v>
      </c>
      <c r="D8" s="55">
        <v>152000</v>
      </c>
      <c r="E8" s="33"/>
      <c r="F8" s="33"/>
      <c r="G8" s="33"/>
      <c r="H8" s="36"/>
      <c r="I8" s="31"/>
      <c r="J8" s="31"/>
      <c r="K8" s="31"/>
      <c r="L8" s="31"/>
    </row>
    <row r="9" spans="1:12" ht="15.95" customHeight="1" x14ac:dyDescent="0.25">
      <c r="A9" s="9"/>
      <c r="B9" s="49">
        <v>2014</v>
      </c>
      <c r="C9" s="55">
        <v>20000</v>
      </c>
      <c r="D9" s="55">
        <v>147000</v>
      </c>
      <c r="E9" s="33"/>
      <c r="F9" s="33"/>
      <c r="G9" s="33"/>
      <c r="H9" s="36"/>
      <c r="I9" s="31"/>
      <c r="J9" s="31"/>
      <c r="K9" s="31"/>
      <c r="L9" s="31"/>
    </row>
    <row r="10" spans="1:12" ht="15.95" customHeight="1" x14ac:dyDescent="0.25">
      <c r="A10" s="9"/>
      <c r="B10" s="33"/>
      <c r="C10" s="33"/>
      <c r="D10" s="33"/>
      <c r="E10" s="33"/>
      <c r="F10" s="33"/>
      <c r="G10" s="33"/>
      <c r="H10" s="36"/>
      <c r="I10" s="31"/>
      <c r="J10" s="31"/>
      <c r="K10" s="31"/>
      <c r="L10" s="31"/>
    </row>
    <row r="11" spans="1:12" ht="15.95" customHeight="1" x14ac:dyDescent="0.25">
      <c r="A11" s="9"/>
      <c r="B11" s="43"/>
      <c r="C11" s="98" t="s">
        <v>154</v>
      </c>
      <c r="D11" s="98"/>
      <c r="E11" s="98"/>
      <c r="F11" s="98"/>
      <c r="G11" s="33"/>
      <c r="H11" s="36"/>
      <c r="I11" s="31"/>
      <c r="J11" s="31"/>
      <c r="K11" s="31"/>
      <c r="L11" s="31"/>
    </row>
    <row r="12" spans="1:12" ht="15.95" customHeight="1" x14ac:dyDescent="0.25">
      <c r="A12" s="9"/>
      <c r="B12" s="49" t="s">
        <v>151</v>
      </c>
      <c r="C12" s="49">
        <v>12</v>
      </c>
      <c r="D12" s="49">
        <v>24</v>
      </c>
      <c r="E12" s="49">
        <v>36</v>
      </c>
      <c r="F12" s="49">
        <v>48</v>
      </c>
      <c r="G12" s="33"/>
      <c r="H12" s="36"/>
      <c r="I12" s="31"/>
      <c r="J12" s="31"/>
      <c r="K12" s="31"/>
      <c r="L12" s="31"/>
    </row>
    <row r="13" spans="1:12" ht="15.95" customHeight="1" x14ac:dyDescent="0.25">
      <c r="A13" s="9"/>
      <c r="B13" s="49" t="s">
        <v>152</v>
      </c>
      <c r="C13" s="49">
        <v>2.4300000000000002</v>
      </c>
      <c r="D13" s="49">
        <v>1.58</v>
      </c>
      <c r="E13" s="49">
        <v>1.1399999999999999</v>
      </c>
      <c r="F13" s="49">
        <v>1</v>
      </c>
      <c r="G13" s="33"/>
      <c r="H13" s="36"/>
      <c r="I13" s="31"/>
      <c r="J13" s="31"/>
      <c r="K13" s="31"/>
      <c r="L13" s="31"/>
    </row>
    <row r="14" spans="1:12" ht="15.95" customHeight="1" x14ac:dyDescent="0.25">
      <c r="A14" s="9"/>
      <c r="B14" s="49" t="s">
        <v>153</v>
      </c>
      <c r="C14" s="49">
        <v>2.4700000000000002</v>
      </c>
      <c r="D14" s="49">
        <v>1.55</v>
      </c>
      <c r="E14" s="49">
        <v>1.17</v>
      </c>
      <c r="F14" s="49">
        <v>1</v>
      </c>
      <c r="G14" s="33"/>
      <c r="H14" s="36"/>
      <c r="I14" s="31"/>
      <c r="J14" s="31"/>
      <c r="K14" s="31"/>
      <c r="L14" s="31"/>
    </row>
    <row r="15" spans="1:12" ht="15.95" customHeight="1" x14ac:dyDescent="0.25">
      <c r="A15" s="9"/>
      <c r="B15" s="33"/>
      <c r="C15" s="33"/>
      <c r="D15" s="33"/>
      <c r="E15" s="33"/>
      <c r="F15" s="33"/>
      <c r="G15" s="33"/>
      <c r="H15" s="36"/>
      <c r="I15" s="31"/>
      <c r="J15" s="31"/>
      <c r="K15" s="31"/>
      <c r="L15" s="31"/>
    </row>
    <row r="16" spans="1:12" ht="15.95" customHeight="1" x14ac:dyDescent="0.25">
      <c r="A16" s="9"/>
      <c r="B16" s="33" t="s">
        <v>155</v>
      </c>
      <c r="C16" s="33"/>
      <c r="D16" s="33"/>
      <c r="E16" s="33"/>
      <c r="F16" s="33"/>
      <c r="G16" s="33"/>
      <c r="H16" s="36"/>
      <c r="I16" s="31"/>
      <c r="J16" s="31"/>
      <c r="K16" s="31"/>
      <c r="L16" s="31"/>
    </row>
    <row r="17" spans="1:12" ht="15.95" customHeight="1" x14ac:dyDescent="0.25">
      <c r="A17" s="9"/>
      <c r="B17" s="33" t="s">
        <v>156</v>
      </c>
      <c r="C17" s="33"/>
      <c r="D17" s="33"/>
      <c r="E17" s="33"/>
      <c r="F17" s="33"/>
      <c r="G17" s="33"/>
      <c r="H17" s="36"/>
      <c r="I17" s="31"/>
      <c r="J17" s="31"/>
      <c r="K17" s="31"/>
      <c r="L17" s="31"/>
    </row>
    <row r="18" spans="1:12" ht="15.95" customHeight="1" x14ac:dyDescent="0.25">
      <c r="A18" s="9"/>
      <c r="B18" s="33"/>
      <c r="C18" s="33"/>
      <c r="D18" s="33"/>
      <c r="E18" s="33"/>
      <c r="F18" s="33"/>
      <c r="G18" s="33"/>
      <c r="H18" s="36"/>
      <c r="I18" s="31"/>
      <c r="J18" s="31"/>
      <c r="K18" s="31"/>
      <c r="L18" s="31"/>
    </row>
    <row r="19" spans="1:12" ht="15.95" customHeight="1" x14ac:dyDescent="0.25">
      <c r="A19" s="26" t="s">
        <v>2</v>
      </c>
      <c r="B19" s="96" t="s">
        <v>157</v>
      </c>
      <c r="C19" s="96"/>
      <c r="D19" s="96"/>
      <c r="E19" s="96"/>
      <c r="F19" s="96"/>
      <c r="G19" s="96"/>
      <c r="H19" s="38"/>
      <c r="I19" s="31"/>
      <c r="J19" s="31"/>
      <c r="K19" s="31"/>
      <c r="L19" s="31"/>
    </row>
    <row r="20" spans="1:12" ht="15.95" customHeight="1" thickBot="1" x14ac:dyDescent="0.3">
      <c r="A20" s="9">
        <f>INDEX('Point Grid'!$C$8:$I$32,MATCH($A$1,'Point Grid'!$A$8:$A$32,0),MATCH(A19,'Point Grid'!$C$7:$I$7,0))</f>
        <v>1</v>
      </c>
      <c r="B20" s="96"/>
      <c r="C20" s="96"/>
      <c r="D20" s="96"/>
      <c r="E20" s="96"/>
      <c r="F20" s="96"/>
      <c r="G20" s="96"/>
      <c r="H20" s="38"/>
      <c r="I20" s="31"/>
      <c r="J20" s="31"/>
      <c r="K20" s="31"/>
      <c r="L20" s="31"/>
    </row>
    <row r="21" spans="1:12" ht="15.95" customHeight="1" thickBot="1" x14ac:dyDescent="0.3">
      <c r="A21" s="5"/>
      <c r="B21" s="37"/>
      <c r="C21" s="37"/>
      <c r="D21" s="37"/>
      <c r="E21" s="37"/>
      <c r="F21" s="37"/>
      <c r="G21" s="37"/>
      <c r="H21" s="38"/>
      <c r="I21" s="31"/>
      <c r="J21" s="31"/>
      <c r="K21" s="31"/>
      <c r="L21" s="31"/>
    </row>
    <row r="22" spans="1:12" ht="15.95" customHeight="1" x14ac:dyDescent="0.25">
      <c r="A22" s="29"/>
      <c r="B22" s="37"/>
      <c r="C22" s="37"/>
      <c r="D22" s="37"/>
      <c r="E22" s="37"/>
      <c r="F22" s="37"/>
      <c r="G22" s="37"/>
      <c r="H22" s="38"/>
      <c r="I22" s="31"/>
      <c r="J22" s="31"/>
      <c r="K22" s="31"/>
      <c r="L22" s="31"/>
    </row>
    <row r="23" spans="1:12" ht="15.95" customHeight="1" x14ac:dyDescent="0.25">
      <c r="A23" s="26" t="s">
        <v>3</v>
      </c>
      <c r="B23" s="96" t="s">
        <v>158</v>
      </c>
      <c r="C23" s="96"/>
      <c r="D23" s="96"/>
      <c r="E23" s="96"/>
      <c r="F23" s="96"/>
      <c r="G23" s="96"/>
      <c r="H23" s="38"/>
      <c r="I23" s="31"/>
      <c r="J23" s="31"/>
      <c r="K23" s="31"/>
      <c r="L23" s="31"/>
    </row>
    <row r="24" spans="1:12" ht="15.95" customHeight="1" thickBot="1" x14ac:dyDescent="0.3">
      <c r="A24" s="9">
        <f>INDEX('Point Grid'!$C$8:$I$32,MATCH($A$1,'Point Grid'!$A$8:$A$32,0),MATCH(A23,'Point Grid'!$C$7:$I$7,0))</f>
        <v>0.5</v>
      </c>
      <c r="B24" s="96"/>
      <c r="C24" s="96"/>
      <c r="D24" s="96"/>
      <c r="E24" s="96"/>
      <c r="F24" s="96"/>
      <c r="G24" s="96"/>
      <c r="H24" s="38"/>
      <c r="I24" s="31"/>
      <c r="J24" s="31"/>
      <c r="K24" s="31"/>
      <c r="L24" s="31"/>
    </row>
    <row r="25" spans="1:12" ht="15.95" customHeight="1" thickBot="1" x14ac:dyDescent="0.3">
      <c r="A25" s="5"/>
      <c r="B25" s="37"/>
      <c r="C25" s="37"/>
      <c r="D25" s="37"/>
      <c r="E25" s="37"/>
      <c r="F25" s="37"/>
      <c r="G25" s="37"/>
      <c r="H25" s="38"/>
      <c r="I25" s="31"/>
      <c r="J25" s="31"/>
      <c r="K25" s="31"/>
      <c r="L25" s="31"/>
    </row>
    <row r="26" spans="1:12" ht="15.95" customHeight="1" thickBot="1" x14ac:dyDescent="0.3">
      <c r="A26" s="30"/>
      <c r="B26" s="39"/>
      <c r="C26" s="39"/>
      <c r="D26" s="39"/>
      <c r="E26" s="39"/>
      <c r="F26" s="39"/>
      <c r="G26" s="39"/>
      <c r="H26" s="40"/>
      <c r="I26" s="31"/>
      <c r="J26" s="31"/>
      <c r="K26" s="31"/>
      <c r="L26" s="31"/>
    </row>
    <row r="27" spans="1:12" x14ac:dyDescent="0.25">
      <c r="B27" s="31"/>
      <c r="C27" s="31"/>
      <c r="D27" s="31"/>
      <c r="E27" s="31"/>
      <c r="F27" s="31"/>
      <c r="G27" s="31"/>
      <c r="H27" s="31"/>
      <c r="I27" s="31"/>
      <c r="J27" s="31"/>
      <c r="K27" s="31"/>
      <c r="L27" s="31"/>
    </row>
    <row r="28" spans="1:12" x14ac:dyDescent="0.25">
      <c r="B28" s="31"/>
      <c r="C28" s="31"/>
      <c r="D28" s="31"/>
      <c r="E28" s="31"/>
      <c r="F28" s="31"/>
      <c r="G28" s="31"/>
      <c r="H28" s="31"/>
      <c r="I28" s="31"/>
      <c r="J28" s="31"/>
      <c r="K28" s="31"/>
      <c r="L28" s="31"/>
    </row>
    <row r="29" spans="1:12" x14ac:dyDescent="0.25">
      <c r="B29" s="31"/>
      <c r="C29" s="31"/>
      <c r="D29" s="31"/>
      <c r="E29" s="31"/>
      <c r="F29" s="31"/>
      <c r="G29" s="31"/>
      <c r="H29" s="31"/>
      <c r="I29" s="31"/>
      <c r="J29" s="31"/>
      <c r="K29" s="31"/>
      <c r="L29" s="31"/>
    </row>
    <row r="30" spans="1:12" x14ac:dyDescent="0.25">
      <c r="B30" s="31"/>
      <c r="C30" s="31"/>
      <c r="D30" s="31"/>
      <c r="E30" s="31"/>
      <c r="F30" s="31"/>
      <c r="G30" s="31"/>
      <c r="H30" s="31"/>
      <c r="I30" s="31"/>
      <c r="J30" s="31"/>
      <c r="K30" s="31"/>
      <c r="L30" s="31"/>
    </row>
    <row r="31" spans="1:12" x14ac:dyDescent="0.25">
      <c r="B31" s="31"/>
      <c r="C31" s="31"/>
      <c r="D31" s="31"/>
      <c r="E31" s="31"/>
      <c r="F31" s="31"/>
      <c r="G31" s="31"/>
      <c r="H31" s="31"/>
      <c r="I31" s="31"/>
      <c r="J31" s="31"/>
      <c r="K31" s="31"/>
      <c r="L31" s="31"/>
    </row>
    <row r="32" spans="1:12" x14ac:dyDescent="0.25">
      <c r="B32" s="31"/>
      <c r="C32" s="31"/>
      <c r="D32" s="31"/>
      <c r="E32" s="31"/>
      <c r="F32" s="31"/>
      <c r="G32" s="31"/>
      <c r="H32" s="31"/>
      <c r="I32" s="31"/>
      <c r="J32" s="31"/>
      <c r="K32" s="31"/>
      <c r="L32" s="31"/>
    </row>
    <row r="33" spans="2:12" x14ac:dyDescent="0.25">
      <c r="B33" s="31"/>
      <c r="C33" s="31"/>
      <c r="D33" s="31"/>
      <c r="E33" s="31"/>
      <c r="F33" s="31"/>
      <c r="G33" s="31"/>
      <c r="H33" s="31"/>
      <c r="I33" s="31"/>
      <c r="J33" s="31"/>
      <c r="K33" s="31"/>
      <c r="L33" s="31"/>
    </row>
    <row r="34" spans="2:12" x14ac:dyDescent="0.25">
      <c r="B34" s="31"/>
      <c r="C34" s="31"/>
      <c r="D34" s="31"/>
      <c r="E34" s="31"/>
      <c r="F34" s="31"/>
      <c r="G34" s="31"/>
      <c r="H34" s="31"/>
      <c r="I34" s="31"/>
      <c r="J34" s="31"/>
      <c r="K34" s="31"/>
      <c r="L34" s="31"/>
    </row>
    <row r="35" spans="2:12" x14ac:dyDescent="0.25">
      <c r="B35" s="31"/>
      <c r="C35" s="31"/>
      <c r="D35" s="31"/>
      <c r="E35" s="31"/>
      <c r="F35" s="31"/>
      <c r="G35" s="31"/>
      <c r="H35" s="31"/>
      <c r="I35" s="31"/>
      <c r="J35" s="31"/>
      <c r="K35" s="31"/>
      <c r="L35" s="31"/>
    </row>
    <row r="36" spans="2:12" x14ac:dyDescent="0.25">
      <c r="B36" s="31"/>
      <c r="C36" s="31"/>
      <c r="D36" s="31"/>
      <c r="E36" s="31"/>
      <c r="F36" s="31"/>
      <c r="G36" s="31"/>
      <c r="H36" s="31"/>
      <c r="I36" s="31"/>
      <c r="J36" s="31"/>
      <c r="K36" s="31"/>
      <c r="L36" s="31"/>
    </row>
    <row r="37" spans="2:12" x14ac:dyDescent="0.25">
      <c r="B37" s="31"/>
      <c r="C37" s="31"/>
      <c r="D37" s="31"/>
      <c r="E37" s="31"/>
      <c r="F37" s="31"/>
      <c r="G37" s="31"/>
      <c r="H37" s="31"/>
      <c r="I37" s="31"/>
      <c r="J37" s="31"/>
      <c r="K37" s="31"/>
      <c r="L37" s="31"/>
    </row>
    <row r="38" spans="2:12" x14ac:dyDescent="0.25">
      <c r="B38" s="31"/>
      <c r="C38" s="31"/>
      <c r="D38" s="31"/>
      <c r="E38" s="31"/>
      <c r="F38" s="31"/>
      <c r="G38" s="31"/>
      <c r="H38" s="31"/>
      <c r="I38" s="31"/>
      <c r="J38" s="31"/>
      <c r="K38" s="31"/>
      <c r="L38" s="31"/>
    </row>
    <row r="39" spans="2:12" x14ac:dyDescent="0.25">
      <c r="B39" s="31"/>
      <c r="C39" s="31"/>
      <c r="D39" s="31"/>
      <c r="E39" s="31"/>
      <c r="F39" s="31"/>
      <c r="G39" s="31"/>
      <c r="H39" s="31"/>
      <c r="I39" s="31"/>
      <c r="J39" s="31"/>
      <c r="K39" s="31"/>
      <c r="L39" s="31"/>
    </row>
  </sheetData>
  <mergeCells count="4">
    <mergeCell ref="B23:G24"/>
    <mergeCell ref="G1:H1"/>
    <mergeCell ref="B19:G20"/>
    <mergeCell ref="C11:F11"/>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G1" location="'Point Grid'!A8" display="Return to Point Grid"/>
    <hyperlink ref="G1:H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15</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Grid'!B:B,MATCH('15'!A1,'Point Grid'!A:A,0))</f>
        <v>1.25</v>
      </c>
      <c r="B4" s="33"/>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26" t="s">
        <v>2</v>
      </c>
      <c r="B6" s="97" t="s">
        <v>159</v>
      </c>
      <c r="C6" s="97"/>
      <c r="D6" s="97"/>
      <c r="E6" s="97"/>
      <c r="F6" s="97"/>
      <c r="G6" s="97"/>
      <c r="H6" s="97"/>
      <c r="I6" s="38"/>
      <c r="J6" s="31"/>
      <c r="K6" s="31"/>
      <c r="L6" s="31"/>
      <c r="M6" s="31"/>
    </row>
    <row r="7" spans="1:13" ht="15.95" customHeight="1" thickBot="1" x14ac:dyDescent="0.3">
      <c r="A7" s="9">
        <f>INDEX('Point Grid'!$C$8:$I$32,MATCH($A$1,'Point Grid'!$A$8:$A$32,0),MATCH(A6,'Point Grid'!$C$7:$I$7,0))</f>
        <v>0.75</v>
      </c>
      <c r="B7" s="97"/>
      <c r="C7" s="97"/>
      <c r="D7" s="97"/>
      <c r="E7" s="97"/>
      <c r="F7" s="97"/>
      <c r="G7" s="97"/>
      <c r="H7" s="97"/>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7" t="s">
        <v>268</v>
      </c>
      <c r="C10" s="97"/>
      <c r="D10" s="97"/>
      <c r="E10" s="97"/>
      <c r="F10" s="97"/>
      <c r="G10" s="97"/>
      <c r="H10" s="97"/>
      <c r="I10" s="38"/>
      <c r="J10" s="31"/>
      <c r="K10" s="31"/>
      <c r="L10" s="31"/>
      <c r="M10" s="31"/>
    </row>
    <row r="11" spans="1:13" ht="15.75" thickBot="1" x14ac:dyDescent="0.3">
      <c r="A11" s="9">
        <f>INDEX('Point Grid'!$C$8:$I$32,MATCH($A$1,'Point Grid'!$A$8:$A$32,0),MATCH(A10,'Point Grid'!$C$7:$I$7,0))</f>
        <v>0.5</v>
      </c>
      <c r="B11" s="97"/>
      <c r="C11" s="97"/>
      <c r="D11" s="97"/>
      <c r="E11" s="97"/>
      <c r="F11" s="97"/>
      <c r="G11" s="97"/>
      <c r="H11" s="97"/>
      <c r="I11" s="38"/>
      <c r="J11" s="31"/>
      <c r="K11" s="31"/>
      <c r="L11" s="31"/>
      <c r="M11" s="31"/>
    </row>
    <row r="12" spans="1:13" ht="15.75" thickBot="1" x14ac:dyDescent="0.3">
      <c r="A12" s="5"/>
      <c r="B12" s="37"/>
      <c r="C12" s="37"/>
      <c r="D12" s="37"/>
      <c r="E12" s="37"/>
      <c r="F12" s="37"/>
      <c r="G12" s="37"/>
      <c r="H12" s="37"/>
      <c r="I12" s="38"/>
      <c r="J12" s="31"/>
      <c r="K12" s="31"/>
      <c r="L12" s="31"/>
      <c r="M12" s="31"/>
    </row>
    <row r="13" spans="1:13" ht="15.95" customHeight="1" thickBot="1" x14ac:dyDescent="0.3">
      <c r="A13" s="30"/>
      <c r="B13" s="39"/>
      <c r="C13" s="39"/>
      <c r="D13" s="39"/>
      <c r="E13" s="39"/>
      <c r="F13" s="39"/>
      <c r="G13" s="39"/>
      <c r="H13" s="39"/>
      <c r="I13" s="40"/>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sheetData>
  <mergeCells count="3">
    <mergeCell ref="H1:I1"/>
    <mergeCell ref="B6:H7"/>
    <mergeCell ref="B10:H11"/>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47"/>
  <sheetViews>
    <sheetView zoomScaleNormal="100" workbookViewId="0"/>
  </sheetViews>
  <sheetFormatPr defaultColWidth="9.140625" defaultRowHeight="15" x14ac:dyDescent="0.25"/>
  <cols>
    <col min="1" max="1" width="9.140625" style="24"/>
    <col min="2" max="2" width="16.71093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16</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Grid'!B:B,MATCH('16'!A1,'Point Grid'!A:A,0))</f>
        <v>2.75</v>
      </c>
      <c r="B4" s="33"/>
      <c r="C4" s="33"/>
      <c r="D4" s="33"/>
      <c r="E4" s="33"/>
      <c r="F4" s="33"/>
      <c r="G4" s="33"/>
      <c r="H4" s="33"/>
      <c r="I4" s="36"/>
      <c r="J4" s="31"/>
      <c r="K4" s="31"/>
      <c r="L4" s="31"/>
      <c r="M4" s="31"/>
    </row>
    <row r="5" spans="1:13" ht="15.95" customHeight="1" x14ac:dyDescent="0.25">
      <c r="A5" s="9"/>
      <c r="B5" s="59" t="s">
        <v>162</v>
      </c>
      <c r="C5" s="33"/>
      <c r="D5" s="33"/>
      <c r="E5" s="33"/>
      <c r="F5" s="33"/>
      <c r="G5" s="33"/>
      <c r="H5" s="33"/>
      <c r="I5" s="36"/>
      <c r="J5" s="31"/>
      <c r="K5" s="31"/>
      <c r="L5" s="31"/>
      <c r="M5" s="31"/>
    </row>
    <row r="6" spans="1:13" ht="15.95" customHeight="1" x14ac:dyDescent="0.25">
      <c r="A6" s="9"/>
      <c r="B6" s="89">
        <v>40912</v>
      </c>
      <c r="C6" s="33" t="s">
        <v>163</v>
      </c>
      <c r="D6" s="33"/>
      <c r="E6" s="33"/>
      <c r="F6" s="33"/>
      <c r="G6" s="33"/>
      <c r="H6" s="33"/>
      <c r="I6" s="36"/>
      <c r="J6" s="31"/>
      <c r="K6" s="31"/>
      <c r="L6" s="31"/>
      <c r="M6" s="31"/>
    </row>
    <row r="7" spans="1:13" ht="15.95" customHeight="1" x14ac:dyDescent="0.25">
      <c r="A7" s="9"/>
      <c r="B7" s="89">
        <v>41030</v>
      </c>
      <c r="C7" s="33" t="s">
        <v>164</v>
      </c>
      <c r="D7" s="33"/>
      <c r="E7" s="33"/>
      <c r="F7" s="33"/>
      <c r="G7" s="33"/>
      <c r="H7" s="33"/>
      <c r="I7" s="36"/>
      <c r="J7" s="31"/>
      <c r="K7" s="31"/>
      <c r="L7" s="31"/>
      <c r="M7" s="31"/>
    </row>
    <row r="8" spans="1:13" ht="15.95" customHeight="1" x14ac:dyDescent="0.25">
      <c r="A8" s="9"/>
      <c r="B8" s="89">
        <v>41244</v>
      </c>
      <c r="C8" s="33" t="s">
        <v>165</v>
      </c>
      <c r="D8" s="33"/>
      <c r="E8" s="33"/>
      <c r="F8" s="33"/>
      <c r="G8" s="33"/>
      <c r="H8" s="33"/>
      <c r="I8" s="36"/>
      <c r="J8" s="31"/>
      <c r="K8" s="31"/>
      <c r="L8" s="31"/>
      <c r="M8" s="31"/>
    </row>
    <row r="9" spans="1:13" ht="15.95" customHeight="1" x14ac:dyDescent="0.25">
      <c r="A9" s="9"/>
      <c r="B9" s="89">
        <v>41289</v>
      </c>
      <c r="C9" s="33" t="s">
        <v>166</v>
      </c>
      <c r="D9" s="33"/>
      <c r="E9" s="33"/>
      <c r="F9" s="33"/>
      <c r="G9" s="33"/>
      <c r="H9" s="33"/>
      <c r="I9" s="36"/>
      <c r="J9" s="31"/>
      <c r="K9" s="31"/>
      <c r="L9" s="31"/>
      <c r="M9" s="31"/>
    </row>
    <row r="10" spans="1:13" ht="15.95" customHeight="1" x14ac:dyDescent="0.25">
      <c r="A10" s="9"/>
      <c r="B10" s="89">
        <v>41426</v>
      </c>
      <c r="C10" s="33" t="s">
        <v>167</v>
      </c>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59" t="s">
        <v>168</v>
      </c>
      <c r="C12" s="33"/>
      <c r="D12" s="33"/>
      <c r="E12" s="33"/>
      <c r="F12" s="33"/>
      <c r="G12" s="33"/>
      <c r="H12" s="33"/>
      <c r="I12" s="36"/>
      <c r="J12" s="31"/>
      <c r="K12" s="31"/>
      <c r="L12" s="31"/>
      <c r="M12" s="31"/>
    </row>
    <row r="13" spans="1:13" ht="15.95" customHeight="1" x14ac:dyDescent="0.25">
      <c r="A13" s="9"/>
      <c r="B13" s="89">
        <v>41244</v>
      </c>
      <c r="C13" s="33" t="s">
        <v>163</v>
      </c>
      <c r="D13" s="33"/>
      <c r="E13" s="33"/>
      <c r="F13" s="33"/>
      <c r="G13" s="33"/>
      <c r="H13" s="33"/>
      <c r="I13" s="36"/>
      <c r="J13" s="31"/>
      <c r="K13" s="31"/>
      <c r="L13" s="31"/>
      <c r="M13" s="31"/>
    </row>
    <row r="14" spans="1:13" ht="15.95" customHeight="1" x14ac:dyDescent="0.25">
      <c r="A14" s="9"/>
      <c r="B14" s="89">
        <v>41289</v>
      </c>
      <c r="C14" s="33" t="s">
        <v>171</v>
      </c>
      <c r="D14" s="33"/>
      <c r="E14" s="33"/>
      <c r="F14" s="33"/>
      <c r="G14" s="33"/>
      <c r="H14" s="33"/>
      <c r="I14" s="36"/>
      <c r="J14" s="31"/>
      <c r="K14" s="31"/>
      <c r="L14" s="31"/>
      <c r="M14" s="31"/>
    </row>
    <row r="15" spans="1:13" ht="15.95" customHeight="1" x14ac:dyDescent="0.25">
      <c r="A15" s="9"/>
      <c r="B15" s="89">
        <v>41670</v>
      </c>
      <c r="C15" s="33" t="s">
        <v>172</v>
      </c>
      <c r="D15" s="33"/>
      <c r="E15" s="33"/>
      <c r="F15" s="33"/>
      <c r="G15" s="33"/>
      <c r="H15" s="33"/>
      <c r="I15" s="36"/>
      <c r="J15" s="31"/>
      <c r="K15" s="31"/>
      <c r="L15" s="31"/>
      <c r="M15" s="31"/>
    </row>
    <row r="16" spans="1:13" ht="15.95" customHeight="1" x14ac:dyDescent="0.25">
      <c r="A16" s="9"/>
      <c r="B16" s="89">
        <v>41690</v>
      </c>
      <c r="C16" s="33" t="s">
        <v>173</v>
      </c>
      <c r="D16" s="33"/>
      <c r="E16" s="33"/>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9"/>
      <c r="B18" s="59" t="s">
        <v>169</v>
      </c>
      <c r="C18" s="33"/>
      <c r="D18" s="33"/>
      <c r="E18" s="33"/>
      <c r="F18" s="33"/>
      <c r="G18" s="33"/>
      <c r="H18" s="33"/>
      <c r="I18" s="36"/>
      <c r="J18" s="31"/>
      <c r="K18" s="31"/>
      <c r="L18" s="31"/>
      <c r="M18" s="31"/>
    </row>
    <row r="19" spans="1:13" ht="15.95" customHeight="1" x14ac:dyDescent="0.25">
      <c r="A19" s="9"/>
      <c r="B19" s="89">
        <v>41579</v>
      </c>
      <c r="C19" s="33" t="s">
        <v>163</v>
      </c>
      <c r="D19" s="33"/>
      <c r="E19" s="33"/>
      <c r="F19" s="33"/>
      <c r="G19" s="33"/>
      <c r="H19" s="33"/>
      <c r="I19" s="36"/>
      <c r="J19" s="31"/>
      <c r="K19" s="31"/>
      <c r="L19" s="31"/>
      <c r="M19" s="31"/>
    </row>
    <row r="20" spans="1:13" ht="15.95" customHeight="1" x14ac:dyDescent="0.25">
      <c r="A20" s="9"/>
      <c r="B20" s="89">
        <v>41581</v>
      </c>
      <c r="C20" s="33" t="s">
        <v>174</v>
      </c>
      <c r="D20" s="33"/>
      <c r="E20" s="33"/>
      <c r="F20" s="33"/>
      <c r="G20" s="33"/>
      <c r="H20" s="33"/>
      <c r="I20" s="36"/>
      <c r="J20" s="31"/>
      <c r="K20" s="31"/>
      <c r="L20" s="31"/>
      <c r="M20" s="31"/>
    </row>
    <row r="21" spans="1:13" ht="15.95" customHeight="1" x14ac:dyDescent="0.25">
      <c r="A21" s="9"/>
      <c r="B21" s="89">
        <v>36921</v>
      </c>
      <c r="C21" s="33" t="s">
        <v>175</v>
      </c>
      <c r="D21" s="33"/>
      <c r="E21" s="33"/>
      <c r="F21" s="33"/>
      <c r="G21" s="33"/>
      <c r="H21" s="33"/>
      <c r="I21" s="36"/>
      <c r="J21" s="31"/>
      <c r="K21" s="31"/>
      <c r="L21" s="31"/>
      <c r="M21" s="31"/>
    </row>
    <row r="22" spans="1:13" ht="15.95" customHeight="1" x14ac:dyDescent="0.25">
      <c r="A22" s="9"/>
      <c r="B22" s="33"/>
      <c r="C22" s="33"/>
      <c r="D22" s="33"/>
      <c r="E22" s="33"/>
      <c r="F22" s="33"/>
      <c r="G22" s="33"/>
      <c r="H22" s="33"/>
      <c r="I22" s="36"/>
      <c r="J22" s="31"/>
      <c r="K22" s="31"/>
      <c r="L22" s="31"/>
      <c r="M22" s="31"/>
    </row>
    <row r="23" spans="1:13" ht="15.95" customHeight="1" x14ac:dyDescent="0.25">
      <c r="A23" s="9"/>
      <c r="B23" s="59" t="s">
        <v>170</v>
      </c>
      <c r="C23" s="33"/>
      <c r="D23" s="33"/>
      <c r="E23" s="33"/>
      <c r="F23" s="33"/>
      <c r="G23" s="33"/>
      <c r="H23" s="33"/>
      <c r="I23" s="36"/>
      <c r="J23" s="31"/>
      <c r="K23" s="31"/>
      <c r="L23" s="31"/>
      <c r="M23" s="31"/>
    </row>
    <row r="24" spans="1:13" ht="15.95" customHeight="1" x14ac:dyDescent="0.25">
      <c r="A24" s="9"/>
      <c r="B24" s="89">
        <v>41835</v>
      </c>
      <c r="C24" s="33" t="s">
        <v>163</v>
      </c>
      <c r="D24" s="33"/>
      <c r="E24" s="33"/>
      <c r="F24" s="33"/>
      <c r="G24" s="33"/>
      <c r="H24" s="33"/>
      <c r="I24" s="36"/>
      <c r="J24" s="31"/>
      <c r="K24" s="31"/>
      <c r="L24" s="31"/>
      <c r="M24" s="31"/>
    </row>
    <row r="25" spans="1:13" ht="15.95" customHeight="1" x14ac:dyDescent="0.25">
      <c r="A25" s="9"/>
      <c r="B25" s="89">
        <v>41837</v>
      </c>
      <c r="C25" s="33" t="s">
        <v>176</v>
      </c>
      <c r="D25" s="33"/>
      <c r="E25" s="33"/>
      <c r="F25" s="33"/>
      <c r="G25" s="33"/>
      <c r="H25" s="33"/>
      <c r="I25" s="36"/>
      <c r="J25" s="31"/>
      <c r="K25" s="31"/>
      <c r="L25" s="31"/>
      <c r="M25" s="31"/>
    </row>
    <row r="26" spans="1:13" ht="15.95" customHeight="1" x14ac:dyDescent="0.25">
      <c r="A26" s="9"/>
      <c r="B26" s="41"/>
      <c r="C26" s="33"/>
      <c r="D26" s="33"/>
      <c r="E26" s="33"/>
      <c r="F26" s="33"/>
      <c r="G26" s="33"/>
      <c r="H26" s="33"/>
      <c r="I26" s="36"/>
      <c r="J26" s="31"/>
      <c r="K26" s="31"/>
      <c r="L26" s="31"/>
      <c r="M26" s="31"/>
    </row>
    <row r="27" spans="1:13" ht="15.95" customHeight="1" x14ac:dyDescent="0.25">
      <c r="A27" s="26" t="s">
        <v>2</v>
      </c>
      <c r="B27" s="97" t="s">
        <v>160</v>
      </c>
      <c r="C27" s="97"/>
      <c r="D27" s="97"/>
      <c r="E27" s="97"/>
      <c r="F27" s="97"/>
      <c r="G27" s="97"/>
      <c r="H27" s="97"/>
      <c r="I27" s="38"/>
      <c r="J27" s="31"/>
      <c r="K27" s="31"/>
      <c r="L27" s="31"/>
      <c r="M27" s="31"/>
    </row>
    <row r="28" spans="1:13" ht="15.95" customHeight="1" thickBot="1" x14ac:dyDescent="0.3">
      <c r="A28" s="9">
        <f>INDEX('Point Grid'!$C$8:$I$32,MATCH($A$1,'Point Grid'!$A$8:$A$32,0),MATCH(A27,'Point Grid'!$C$7:$I$7,0))</f>
        <v>1.75</v>
      </c>
      <c r="B28" s="97"/>
      <c r="C28" s="97"/>
      <c r="D28" s="97"/>
      <c r="E28" s="97"/>
      <c r="F28" s="97"/>
      <c r="G28" s="97"/>
      <c r="H28" s="97"/>
      <c r="I28" s="38"/>
      <c r="J28" s="31"/>
      <c r="K28" s="31"/>
      <c r="L28" s="31"/>
      <c r="M28" s="31"/>
    </row>
    <row r="29" spans="1:13" ht="15.95" customHeight="1" thickBot="1" x14ac:dyDescent="0.3">
      <c r="A29" s="5"/>
      <c r="B29" s="97"/>
      <c r="C29" s="97"/>
      <c r="D29" s="97"/>
      <c r="E29" s="97"/>
      <c r="F29" s="97"/>
      <c r="G29" s="97"/>
      <c r="H29" s="97"/>
      <c r="I29" s="38"/>
      <c r="J29" s="31"/>
      <c r="K29" s="31"/>
      <c r="L29" s="31"/>
      <c r="M29" s="31"/>
    </row>
    <row r="30" spans="1:13" ht="15.95" customHeight="1" x14ac:dyDescent="0.25">
      <c r="A30" s="29"/>
      <c r="B30" s="97"/>
      <c r="C30" s="97"/>
      <c r="D30" s="97"/>
      <c r="E30" s="97"/>
      <c r="F30" s="97"/>
      <c r="G30" s="97"/>
      <c r="H30" s="97"/>
      <c r="I30" s="38"/>
      <c r="J30" s="31"/>
      <c r="K30" s="31"/>
      <c r="L30" s="31"/>
      <c r="M30" s="31"/>
    </row>
    <row r="31" spans="1:13" ht="15.95" customHeight="1" x14ac:dyDescent="0.25">
      <c r="A31" s="26" t="s">
        <v>3</v>
      </c>
      <c r="B31" s="96" t="s">
        <v>161</v>
      </c>
      <c r="C31" s="96"/>
      <c r="D31" s="96"/>
      <c r="E31" s="96"/>
      <c r="F31" s="96"/>
      <c r="G31" s="96"/>
      <c r="H31" s="96"/>
      <c r="I31" s="38"/>
      <c r="J31" s="31"/>
      <c r="K31" s="31"/>
      <c r="L31" s="31"/>
      <c r="M31" s="31"/>
    </row>
    <row r="32" spans="1:13" ht="15.95" customHeight="1" thickBot="1" x14ac:dyDescent="0.3">
      <c r="A32" s="9">
        <f>INDEX('Point Grid'!$C$8:$I$32,MATCH($A$1,'Point Grid'!$A$8:$A$32,0),MATCH(A31,'Point Grid'!$C$7:$I$7,0))</f>
        <v>1</v>
      </c>
      <c r="B32" s="96"/>
      <c r="C32" s="96"/>
      <c r="D32" s="96"/>
      <c r="E32" s="96"/>
      <c r="F32" s="96"/>
      <c r="G32" s="96"/>
      <c r="H32" s="96"/>
      <c r="I32" s="38"/>
      <c r="J32" s="31"/>
      <c r="K32" s="31"/>
      <c r="L32" s="31"/>
      <c r="M32" s="31"/>
    </row>
    <row r="33" spans="1:13" ht="15.95" customHeight="1" thickBot="1" x14ac:dyDescent="0.3">
      <c r="A33" s="5"/>
      <c r="B33" s="37"/>
      <c r="C33" s="37"/>
      <c r="D33" s="37"/>
      <c r="E33" s="37"/>
      <c r="F33" s="37"/>
      <c r="G33" s="37"/>
      <c r="H33" s="37"/>
      <c r="I33" s="38"/>
      <c r="J33" s="31"/>
      <c r="K33" s="31"/>
      <c r="L33" s="31"/>
      <c r="M33" s="31"/>
    </row>
    <row r="34" spans="1:13" ht="15.95" customHeight="1" thickBot="1" x14ac:dyDescent="0.3">
      <c r="A34" s="30"/>
      <c r="B34" s="39"/>
      <c r="C34" s="39"/>
      <c r="D34" s="39"/>
      <c r="E34" s="39"/>
      <c r="F34" s="39"/>
      <c r="G34" s="39"/>
      <c r="H34" s="39"/>
      <c r="I34" s="40"/>
      <c r="J34" s="31"/>
      <c r="K34" s="31"/>
      <c r="L34" s="31"/>
      <c r="M34" s="31"/>
    </row>
    <row r="35" spans="1:13" x14ac:dyDescent="0.25">
      <c r="B35" s="31"/>
      <c r="C35" s="31"/>
      <c r="D35" s="31"/>
      <c r="E35" s="31"/>
      <c r="F35" s="31"/>
      <c r="G35" s="31"/>
      <c r="H35" s="31"/>
      <c r="I35" s="31"/>
      <c r="J35" s="31"/>
      <c r="K35" s="31"/>
      <c r="L35" s="31"/>
      <c r="M35" s="31"/>
    </row>
    <row r="36" spans="1:13" x14ac:dyDescent="0.25">
      <c r="B36" s="31"/>
      <c r="C36" s="31"/>
      <c r="D36" s="31"/>
      <c r="E36" s="31"/>
      <c r="F36" s="31"/>
      <c r="G36" s="31"/>
      <c r="H36" s="31"/>
      <c r="I36" s="31"/>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sheetData>
  <mergeCells count="3">
    <mergeCell ref="H1:I1"/>
    <mergeCell ref="B31:H32"/>
    <mergeCell ref="B27:H30"/>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42"/>
  <sheetViews>
    <sheetView zoomScaleNormal="100" workbookViewId="0"/>
  </sheetViews>
  <sheetFormatPr defaultColWidth="9.140625" defaultRowHeight="15" x14ac:dyDescent="0.25"/>
  <cols>
    <col min="1" max="1" width="9.140625" style="24"/>
    <col min="2" max="2" width="14.28515625" style="24" customWidth="1"/>
    <col min="3" max="6" width="13.85546875" style="24" customWidth="1"/>
    <col min="7" max="9" width="11.42578125" style="24" customWidth="1"/>
    <col min="10" max="16384" width="9.140625" style="24"/>
  </cols>
  <sheetData>
    <row r="1" spans="1:13" ht="15.95" customHeight="1" x14ac:dyDescent="0.25">
      <c r="A1" s="7">
        <v>17</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Grid'!B:B,MATCH('17'!A1,'Point Grid'!A:A,0))</f>
        <v>2.25</v>
      </c>
      <c r="B4" s="33" t="s">
        <v>35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c r="C6" s="101" t="s">
        <v>182</v>
      </c>
      <c r="D6" s="101"/>
      <c r="E6" s="101"/>
      <c r="F6" s="101"/>
      <c r="G6" s="33"/>
      <c r="H6" s="33"/>
      <c r="I6" s="36"/>
      <c r="J6" s="31"/>
      <c r="K6" s="31"/>
      <c r="L6" s="31"/>
      <c r="M6" s="31"/>
    </row>
    <row r="7" spans="1:13" ht="15.95" customHeight="1" x14ac:dyDescent="0.25">
      <c r="A7" s="9"/>
      <c r="B7" s="45" t="s">
        <v>177</v>
      </c>
      <c r="C7" s="45" t="s">
        <v>178</v>
      </c>
      <c r="D7" s="45" t="s">
        <v>179</v>
      </c>
      <c r="E7" s="45" t="s">
        <v>180</v>
      </c>
      <c r="F7" s="45" t="s">
        <v>181</v>
      </c>
      <c r="G7" s="33"/>
      <c r="H7" s="33"/>
      <c r="I7" s="36"/>
      <c r="J7" s="31"/>
      <c r="K7" s="31"/>
      <c r="L7" s="31"/>
      <c r="M7" s="31"/>
    </row>
    <row r="8" spans="1:13" ht="15.95" customHeight="1" x14ac:dyDescent="0.25">
      <c r="A8" s="9"/>
      <c r="B8" s="43">
        <v>2011</v>
      </c>
      <c r="C8" s="43">
        <v>722</v>
      </c>
      <c r="D8" s="43">
        <v>844</v>
      </c>
      <c r="E8" s="43">
        <v>897</v>
      </c>
      <c r="F8" s="43">
        <v>942</v>
      </c>
      <c r="G8" s="33"/>
      <c r="H8" s="33"/>
      <c r="I8" s="36"/>
      <c r="J8" s="31"/>
      <c r="K8" s="31"/>
      <c r="L8" s="31"/>
      <c r="M8" s="31"/>
    </row>
    <row r="9" spans="1:13" ht="15.95" customHeight="1" x14ac:dyDescent="0.25">
      <c r="A9" s="9"/>
      <c r="B9" s="43">
        <v>2012</v>
      </c>
      <c r="C9" s="43">
        <v>758</v>
      </c>
      <c r="D9" s="43">
        <v>898</v>
      </c>
      <c r="E9" s="43">
        <v>963</v>
      </c>
      <c r="F9" s="43"/>
      <c r="G9" s="33"/>
      <c r="H9" s="33"/>
      <c r="I9" s="36"/>
      <c r="J9" s="31"/>
      <c r="K9" s="31"/>
      <c r="L9" s="31"/>
      <c r="M9" s="31"/>
    </row>
    <row r="10" spans="1:13" ht="15.95" customHeight="1" x14ac:dyDescent="0.25">
      <c r="A10" s="9"/>
      <c r="B10" s="43">
        <v>2013</v>
      </c>
      <c r="C10" s="43">
        <v>818</v>
      </c>
      <c r="D10" s="43">
        <v>980</v>
      </c>
      <c r="E10" s="43"/>
      <c r="F10" s="43"/>
      <c r="G10" s="33"/>
      <c r="H10" s="33"/>
      <c r="I10" s="36"/>
      <c r="J10" s="31"/>
      <c r="K10" s="31"/>
      <c r="L10" s="31"/>
      <c r="M10" s="31"/>
    </row>
    <row r="11" spans="1:13" ht="15.95" customHeight="1" x14ac:dyDescent="0.25">
      <c r="A11" s="9"/>
      <c r="B11" s="43">
        <v>2014</v>
      </c>
      <c r="C11" s="43">
        <v>931</v>
      </c>
      <c r="D11" s="43"/>
      <c r="E11" s="43"/>
      <c r="F11" s="4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32.1" customHeight="1" x14ac:dyDescent="0.25">
      <c r="A13" s="9"/>
      <c r="B13" s="45" t="s">
        <v>183</v>
      </c>
      <c r="C13" s="90" t="s">
        <v>184</v>
      </c>
      <c r="D13" s="33"/>
      <c r="E13" s="33"/>
      <c r="F13" s="33"/>
      <c r="G13" s="33"/>
      <c r="H13" s="33"/>
      <c r="I13" s="36"/>
      <c r="J13" s="31"/>
      <c r="K13" s="31"/>
      <c r="L13" s="31"/>
      <c r="M13" s="31"/>
    </row>
    <row r="14" spans="1:13" ht="15.95" customHeight="1" x14ac:dyDescent="0.25">
      <c r="A14" s="9"/>
      <c r="B14" s="43">
        <v>2011</v>
      </c>
      <c r="C14" s="44">
        <v>1300</v>
      </c>
      <c r="D14" s="33"/>
      <c r="E14" s="33"/>
      <c r="F14" s="33"/>
      <c r="G14" s="33"/>
      <c r="H14" s="33"/>
      <c r="I14" s="36"/>
      <c r="J14" s="31"/>
      <c r="K14" s="31"/>
      <c r="L14" s="31"/>
      <c r="M14" s="31"/>
    </row>
    <row r="15" spans="1:13" ht="15.95" customHeight="1" x14ac:dyDescent="0.25">
      <c r="A15" s="9"/>
      <c r="B15" s="43">
        <v>2012</v>
      </c>
      <c r="C15" s="44">
        <v>1325</v>
      </c>
      <c r="D15" s="33"/>
      <c r="E15" s="33"/>
      <c r="F15" s="33"/>
      <c r="G15" s="33"/>
      <c r="H15" s="33"/>
      <c r="I15" s="36"/>
      <c r="J15" s="31"/>
      <c r="K15" s="31"/>
      <c r="L15" s="31"/>
      <c r="M15" s="31"/>
    </row>
    <row r="16" spans="1:13" ht="15.95" customHeight="1" x14ac:dyDescent="0.25">
      <c r="A16" s="9"/>
      <c r="B16" s="43">
        <v>2013</v>
      </c>
      <c r="C16" s="44">
        <v>1350</v>
      </c>
      <c r="D16" s="33"/>
      <c r="E16" s="33"/>
      <c r="F16" s="33"/>
      <c r="G16" s="33"/>
      <c r="H16" s="33"/>
      <c r="I16" s="36"/>
      <c r="J16" s="31"/>
      <c r="K16" s="31"/>
      <c r="L16" s="31"/>
      <c r="M16" s="31"/>
    </row>
    <row r="17" spans="1:13" ht="15.95" customHeight="1" x14ac:dyDescent="0.25">
      <c r="A17" s="9"/>
      <c r="B17" s="43">
        <v>2014</v>
      </c>
      <c r="C17" s="44">
        <v>1375</v>
      </c>
      <c r="D17" s="33"/>
      <c r="E17" s="33"/>
      <c r="F17" s="33"/>
      <c r="G17" s="33"/>
      <c r="H17" s="33"/>
      <c r="I17" s="36"/>
      <c r="J17" s="31"/>
      <c r="K17" s="31"/>
      <c r="L17" s="31"/>
      <c r="M17" s="31"/>
    </row>
    <row r="18" spans="1:13" ht="15.95" customHeight="1" x14ac:dyDescent="0.25">
      <c r="A18" s="28"/>
      <c r="B18" s="33"/>
      <c r="C18" s="33"/>
      <c r="D18" s="33"/>
      <c r="E18" s="33"/>
      <c r="F18" s="33"/>
      <c r="G18" s="33"/>
      <c r="H18" s="33"/>
      <c r="I18" s="36"/>
      <c r="J18" s="31"/>
      <c r="K18" s="31"/>
      <c r="L18" s="31"/>
      <c r="M18" s="31"/>
    </row>
    <row r="19" spans="1:13" ht="15.95" customHeight="1" x14ac:dyDescent="0.25">
      <c r="A19" s="26"/>
      <c r="B19" s="33" t="s">
        <v>185</v>
      </c>
      <c r="C19" s="33"/>
      <c r="D19" s="33"/>
      <c r="E19" s="33"/>
      <c r="F19" s="33"/>
      <c r="G19" s="33"/>
      <c r="H19" s="33"/>
      <c r="I19" s="36"/>
      <c r="J19" s="31"/>
      <c r="K19" s="31"/>
      <c r="L19" s="31"/>
      <c r="M19" s="31"/>
    </row>
    <row r="20" spans="1:13" ht="15.95" customHeight="1" x14ac:dyDescent="0.25">
      <c r="A20" s="26"/>
      <c r="B20" s="33" t="s">
        <v>186</v>
      </c>
      <c r="C20" s="33"/>
      <c r="D20" s="33"/>
      <c r="E20" s="33"/>
      <c r="F20" s="33"/>
      <c r="G20" s="33"/>
      <c r="H20" s="33"/>
      <c r="I20" s="36"/>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2</v>
      </c>
      <c r="B22" s="96" t="s">
        <v>187</v>
      </c>
      <c r="C22" s="96"/>
      <c r="D22" s="96"/>
      <c r="E22" s="96"/>
      <c r="F22" s="96"/>
      <c r="G22" s="96"/>
      <c r="H22" s="96"/>
      <c r="I22" s="38"/>
      <c r="J22" s="31"/>
      <c r="K22" s="31"/>
      <c r="L22" s="31"/>
      <c r="M22" s="31"/>
    </row>
    <row r="23" spans="1:13" ht="15.95" customHeight="1" thickBot="1" x14ac:dyDescent="0.3">
      <c r="A23" s="9">
        <f>INDEX('Point Grid'!$C$8:$I$32,MATCH($A$1,'Point Grid'!$A$8:$A$32,0),MATCH(A22,'Point Grid'!$C$7:$I$7,0))</f>
        <v>0.75</v>
      </c>
      <c r="B23" s="96"/>
      <c r="C23" s="96"/>
      <c r="D23" s="96"/>
      <c r="E23" s="96"/>
      <c r="F23" s="96"/>
      <c r="G23" s="96"/>
      <c r="H23" s="96"/>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3</v>
      </c>
      <c r="B26" s="96" t="s">
        <v>269</v>
      </c>
      <c r="C26" s="96"/>
      <c r="D26" s="96"/>
      <c r="E26" s="96"/>
      <c r="F26" s="96"/>
      <c r="G26" s="96"/>
      <c r="H26" s="96"/>
      <c r="I26" s="38"/>
      <c r="J26" s="31"/>
      <c r="K26" s="31"/>
      <c r="L26" s="31"/>
      <c r="M26" s="31"/>
    </row>
    <row r="27" spans="1:13" ht="15.95" customHeight="1" thickBot="1" x14ac:dyDescent="0.3">
      <c r="A27" s="9">
        <f>INDEX('Point Grid'!$C$8:$I$32,MATCH($A$1,'Point Grid'!$A$8:$A$32,0),MATCH(A26,'Point Grid'!$C$7:$I$7,0))</f>
        <v>1.5</v>
      </c>
      <c r="B27" s="96"/>
      <c r="C27" s="96"/>
      <c r="D27" s="96"/>
      <c r="E27" s="96"/>
      <c r="F27" s="96"/>
      <c r="G27" s="96"/>
      <c r="H27" s="96"/>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thickBot="1" x14ac:dyDescent="0.3">
      <c r="A29" s="30"/>
      <c r="B29" s="39"/>
      <c r="C29" s="39"/>
      <c r="D29" s="39"/>
      <c r="E29" s="39"/>
      <c r="F29" s="39"/>
      <c r="G29" s="39"/>
      <c r="H29" s="39"/>
      <c r="I29" s="40"/>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sheetData>
  <mergeCells count="4">
    <mergeCell ref="H1:I1"/>
    <mergeCell ref="B22:H23"/>
    <mergeCell ref="B26:H27"/>
    <mergeCell ref="C6:F6"/>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2">
    <dataValidation type="decimal" allowBlank="1" showInputMessage="1" showErrorMessage="1" sqref="A19:A2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42"/>
  <sheetViews>
    <sheetView zoomScaleNormal="100" workbookViewId="0"/>
  </sheetViews>
  <sheetFormatPr defaultColWidth="9.140625" defaultRowHeight="15" x14ac:dyDescent="0.25"/>
  <cols>
    <col min="1" max="1" width="9.140625" style="24"/>
    <col min="2" max="2" width="14" style="24" customWidth="1"/>
    <col min="3" max="6" width="14.140625" style="24" customWidth="1"/>
    <col min="7" max="9" width="11.42578125" style="24" customWidth="1"/>
    <col min="10" max="16384" width="9.140625" style="24"/>
  </cols>
  <sheetData>
    <row r="1" spans="1:13" ht="15.95" customHeight="1" x14ac:dyDescent="0.25">
      <c r="A1" s="7">
        <v>18</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Grid'!B:B,MATCH('18'!A1,'Point Grid'!A:A,0))</f>
        <v>1.5</v>
      </c>
      <c r="B4" s="33" t="s">
        <v>188</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32.1" customHeight="1" x14ac:dyDescent="0.25">
      <c r="A6" s="9"/>
      <c r="B6" s="90" t="s">
        <v>270</v>
      </c>
      <c r="C6" s="90" t="s">
        <v>189</v>
      </c>
      <c r="D6" s="33"/>
      <c r="E6" s="33"/>
      <c r="F6" s="33"/>
      <c r="G6" s="33"/>
      <c r="H6" s="33"/>
      <c r="I6" s="36"/>
      <c r="J6" s="31"/>
      <c r="K6" s="31"/>
      <c r="L6" s="31"/>
      <c r="M6" s="31"/>
    </row>
    <row r="7" spans="1:13" ht="15.95" customHeight="1" x14ac:dyDescent="0.25">
      <c r="A7" s="9"/>
      <c r="B7" s="43">
        <v>2011</v>
      </c>
      <c r="C7" s="43">
        <v>100</v>
      </c>
      <c r="D7" s="33"/>
      <c r="E7" s="33"/>
      <c r="F7" s="33"/>
      <c r="G7" s="33"/>
      <c r="H7" s="33"/>
      <c r="I7" s="36"/>
      <c r="J7" s="31"/>
      <c r="K7" s="31"/>
      <c r="L7" s="31"/>
      <c r="M7" s="31"/>
    </row>
    <row r="8" spans="1:13" ht="15.95" customHeight="1" x14ac:dyDescent="0.25">
      <c r="A8" s="9"/>
      <c r="B8" s="43">
        <v>2012</v>
      </c>
      <c r="C8" s="43">
        <v>150</v>
      </c>
      <c r="D8" s="33"/>
      <c r="E8" s="33"/>
      <c r="F8" s="33"/>
      <c r="G8" s="33"/>
      <c r="H8" s="33"/>
      <c r="I8" s="36"/>
      <c r="J8" s="31"/>
      <c r="K8" s="31"/>
      <c r="L8" s="31"/>
      <c r="M8" s="31"/>
    </row>
    <row r="9" spans="1:13" ht="15.95" customHeight="1" x14ac:dyDescent="0.25">
      <c r="A9" s="9"/>
      <c r="B9" s="43">
        <v>2013</v>
      </c>
      <c r="C9" s="43">
        <v>150</v>
      </c>
      <c r="D9" s="33"/>
      <c r="E9" s="33"/>
      <c r="F9" s="33"/>
      <c r="G9" s="33"/>
      <c r="H9" s="33"/>
      <c r="I9" s="36"/>
      <c r="J9" s="31"/>
      <c r="K9" s="31"/>
      <c r="L9" s="31"/>
      <c r="M9" s="31"/>
    </row>
    <row r="10" spans="1:13" ht="15.95" customHeight="1" x14ac:dyDescent="0.25">
      <c r="A10" s="9"/>
      <c r="B10" s="43">
        <v>2014</v>
      </c>
      <c r="C10" s="43">
        <v>200</v>
      </c>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c r="C12" s="102" t="s">
        <v>182</v>
      </c>
      <c r="D12" s="102"/>
      <c r="E12" s="102"/>
      <c r="F12" s="102"/>
      <c r="G12" s="33"/>
      <c r="H12" s="33"/>
      <c r="I12" s="36"/>
      <c r="J12" s="31"/>
      <c r="K12" s="31"/>
      <c r="L12" s="31"/>
      <c r="M12" s="31"/>
    </row>
    <row r="13" spans="1:13" ht="32.1" customHeight="1" x14ac:dyDescent="0.25">
      <c r="A13" s="9"/>
      <c r="B13" s="90" t="s">
        <v>270</v>
      </c>
      <c r="C13" s="45" t="s">
        <v>178</v>
      </c>
      <c r="D13" s="45" t="s">
        <v>179</v>
      </c>
      <c r="E13" s="45" t="s">
        <v>180</v>
      </c>
      <c r="F13" s="45" t="s">
        <v>181</v>
      </c>
      <c r="G13" s="33"/>
      <c r="H13" s="33"/>
      <c r="I13" s="36"/>
      <c r="J13" s="31"/>
      <c r="K13" s="31"/>
      <c r="L13" s="31"/>
      <c r="M13" s="31"/>
    </row>
    <row r="14" spans="1:13" ht="15.95" customHeight="1" x14ac:dyDescent="0.25">
      <c r="A14" s="9"/>
      <c r="B14" s="43">
        <v>2011</v>
      </c>
      <c r="C14" s="43">
        <v>26</v>
      </c>
      <c r="D14" s="43">
        <v>40</v>
      </c>
      <c r="E14" s="43">
        <v>48</v>
      </c>
      <c r="F14" s="43">
        <v>51</v>
      </c>
      <c r="G14" s="33"/>
      <c r="H14" s="33"/>
      <c r="I14" s="36"/>
      <c r="J14" s="31"/>
      <c r="K14" s="31"/>
      <c r="L14" s="31"/>
      <c r="M14" s="31"/>
    </row>
    <row r="15" spans="1:13" ht="15.95" customHeight="1" x14ac:dyDescent="0.25">
      <c r="A15" s="9"/>
      <c r="B15" s="43">
        <v>2012</v>
      </c>
      <c r="C15" s="43">
        <v>40</v>
      </c>
      <c r="D15" s="43">
        <v>43</v>
      </c>
      <c r="E15" s="43">
        <v>51</v>
      </c>
      <c r="F15" s="43"/>
      <c r="G15" s="33"/>
      <c r="H15" s="33"/>
      <c r="I15" s="36"/>
      <c r="J15" s="31"/>
      <c r="K15" s="31"/>
      <c r="L15" s="31"/>
      <c r="M15" s="31"/>
    </row>
    <row r="16" spans="1:13" ht="15.95" customHeight="1" x14ac:dyDescent="0.25">
      <c r="A16" s="9"/>
      <c r="B16" s="43">
        <v>2013</v>
      </c>
      <c r="C16" s="43">
        <v>44</v>
      </c>
      <c r="D16" s="43">
        <v>67</v>
      </c>
      <c r="E16" s="43"/>
      <c r="F16" s="43"/>
      <c r="G16" s="33"/>
      <c r="H16" s="33"/>
      <c r="I16" s="36"/>
      <c r="J16" s="31"/>
      <c r="K16" s="31"/>
      <c r="L16" s="31"/>
      <c r="M16" s="31"/>
    </row>
    <row r="17" spans="1:13" ht="15.95" customHeight="1" x14ac:dyDescent="0.25">
      <c r="A17" s="9"/>
      <c r="B17" s="43">
        <v>2014</v>
      </c>
      <c r="C17" s="43">
        <v>69</v>
      </c>
      <c r="D17" s="43"/>
      <c r="E17" s="43"/>
      <c r="F17" s="43"/>
      <c r="G17" s="33"/>
      <c r="H17" s="33"/>
      <c r="I17" s="36"/>
      <c r="J17" s="31"/>
      <c r="K17" s="31"/>
      <c r="L17" s="31"/>
      <c r="M17" s="31"/>
    </row>
    <row r="18" spans="1:13" ht="15.95" customHeight="1" x14ac:dyDescent="0.25">
      <c r="A18" s="28"/>
      <c r="B18" s="33"/>
      <c r="C18" s="33"/>
      <c r="D18" s="33"/>
      <c r="E18" s="33"/>
      <c r="F18" s="33"/>
      <c r="G18" s="33"/>
      <c r="H18" s="33"/>
      <c r="I18" s="36"/>
      <c r="J18" s="31"/>
      <c r="K18" s="31"/>
      <c r="L18" s="31"/>
      <c r="M18" s="31"/>
    </row>
    <row r="19" spans="1:13" ht="15.95" customHeight="1" x14ac:dyDescent="0.25">
      <c r="A19" s="28"/>
      <c r="B19" s="33" t="s">
        <v>190</v>
      </c>
      <c r="C19" s="33"/>
      <c r="D19" s="33"/>
      <c r="E19" s="33"/>
      <c r="F19" s="33"/>
      <c r="G19" s="33"/>
      <c r="H19" s="33"/>
      <c r="I19" s="36"/>
      <c r="J19" s="31"/>
      <c r="K19" s="31"/>
      <c r="L19" s="31"/>
      <c r="M19" s="31"/>
    </row>
    <row r="20" spans="1:13" ht="15.95" customHeight="1" x14ac:dyDescent="0.25">
      <c r="A20" s="28"/>
      <c r="B20" s="33" t="s">
        <v>191</v>
      </c>
      <c r="C20" s="33"/>
      <c r="D20" s="33"/>
      <c r="E20" s="33"/>
      <c r="F20" s="33"/>
      <c r="G20" s="33"/>
      <c r="H20" s="33"/>
      <c r="I20" s="36"/>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2</v>
      </c>
      <c r="B22" s="97" t="s">
        <v>192</v>
      </c>
      <c r="C22" s="97"/>
      <c r="D22" s="97"/>
      <c r="E22" s="97"/>
      <c r="F22" s="97"/>
      <c r="G22" s="97"/>
      <c r="H22" s="97"/>
      <c r="I22" s="38"/>
      <c r="J22" s="31"/>
      <c r="K22" s="31"/>
      <c r="L22" s="31"/>
      <c r="M22" s="31"/>
    </row>
    <row r="23" spans="1:13" ht="15.95" customHeight="1" thickBot="1" x14ac:dyDescent="0.3">
      <c r="A23" s="9">
        <f>INDEX('Point Grid'!$C$8:$I$32,MATCH($A$1,'Point Grid'!$A$8:$A$32,0),MATCH(A22,'Point Grid'!$C$7:$I$7,0))</f>
        <v>1</v>
      </c>
      <c r="B23" s="97"/>
      <c r="C23" s="97"/>
      <c r="D23" s="97"/>
      <c r="E23" s="97"/>
      <c r="F23" s="97"/>
      <c r="G23" s="97"/>
      <c r="H23" s="97"/>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3</v>
      </c>
      <c r="B26" s="97" t="s">
        <v>193</v>
      </c>
      <c r="C26" s="97"/>
      <c r="D26" s="97"/>
      <c r="E26" s="97"/>
      <c r="F26" s="97"/>
      <c r="G26" s="97"/>
      <c r="H26" s="97"/>
      <c r="I26" s="38"/>
      <c r="J26" s="31"/>
      <c r="K26" s="31"/>
      <c r="L26" s="31"/>
      <c r="M26" s="31"/>
    </row>
    <row r="27" spans="1:13" ht="15.95" customHeight="1" thickBot="1" x14ac:dyDescent="0.3">
      <c r="A27" s="9">
        <f>INDEX('Point Grid'!$C$8:$I$32,MATCH($A$1,'Point Grid'!$A$8:$A$32,0),MATCH(A26,'Point Grid'!$C$7:$I$7,0))</f>
        <v>0.5</v>
      </c>
      <c r="B27" s="97"/>
      <c r="C27" s="97"/>
      <c r="D27" s="97"/>
      <c r="E27" s="97"/>
      <c r="F27" s="97"/>
      <c r="G27" s="97"/>
      <c r="H27" s="97"/>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thickBot="1" x14ac:dyDescent="0.3">
      <c r="A29" s="30"/>
      <c r="B29" s="39"/>
      <c r="C29" s="39"/>
      <c r="D29" s="39"/>
      <c r="E29" s="39"/>
      <c r="F29" s="39"/>
      <c r="G29" s="39"/>
      <c r="H29" s="39"/>
      <c r="I29" s="40"/>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sheetData>
  <mergeCells count="4">
    <mergeCell ref="B26:H27"/>
    <mergeCell ref="H1:I1"/>
    <mergeCell ref="B22:H23"/>
    <mergeCell ref="C12:F12"/>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101"/>
  <sheetViews>
    <sheetView zoomScaleNormal="100" workbookViewId="0"/>
  </sheetViews>
  <sheetFormatPr defaultColWidth="9.140625" defaultRowHeight="15" x14ac:dyDescent="0.25"/>
  <cols>
    <col min="1" max="1" width="9.140625" style="24"/>
    <col min="2" max="7" width="13.28515625" style="24" customWidth="1"/>
    <col min="8" max="9" width="11.42578125" style="24" customWidth="1"/>
    <col min="10" max="16384" width="9.140625" style="24"/>
  </cols>
  <sheetData>
    <row r="1" spans="1:13" ht="15.95" customHeight="1" x14ac:dyDescent="0.25">
      <c r="A1" s="7">
        <v>19</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Grid'!B:B,MATCH('19'!A1,'Point Grid'!A:A,0))</f>
        <v>3.5</v>
      </c>
      <c r="B4" s="96" t="s">
        <v>194</v>
      </c>
      <c r="C4" s="96"/>
      <c r="D4" s="96"/>
      <c r="E4" s="96"/>
      <c r="F4" s="96"/>
      <c r="G4" s="96"/>
      <c r="H4" s="96"/>
      <c r="I4" s="36"/>
      <c r="J4" s="31"/>
      <c r="K4" s="31"/>
      <c r="L4" s="31"/>
      <c r="M4" s="31"/>
    </row>
    <row r="5" spans="1:13" ht="15.95" customHeight="1" x14ac:dyDescent="0.25">
      <c r="A5" s="9"/>
      <c r="B5" s="96"/>
      <c r="C5" s="96"/>
      <c r="D5" s="96"/>
      <c r="E5" s="96"/>
      <c r="F5" s="96"/>
      <c r="G5" s="96"/>
      <c r="H5" s="96"/>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33"/>
      <c r="C7" s="101" t="s">
        <v>200</v>
      </c>
      <c r="D7" s="101"/>
      <c r="E7" s="101"/>
      <c r="F7" s="101"/>
      <c r="G7" s="101"/>
      <c r="H7" s="33"/>
      <c r="I7" s="36"/>
      <c r="J7" s="31"/>
      <c r="K7" s="31"/>
      <c r="L7" s="31"/>
      <c r="M7" s="31"/>
    </row>
    <row r="8" spans="1:13" ht="15.95" customHeight="1" thickBot="1" x14ac:dyDescent="0.3">
      <c r="A8" s="9"/>
      <c r="B8" s="69" t="s">
        <v>177</v>
      </c>
      <c r="C8" s="70">
        <v>12</v>
      </c>
      <c r="D8" s="69">
        <v>24</v>
      </c>
      <c r="E8" s="69">
        <v>36</v>
      </c>
      <c r="F8" s="69">
        <v>48</v>
      </c>
      <c r="G8" s="69">
        <v>60</v>
      </c>
      <c r="H8" s="33"/>
      <c r="I8" s="36"/>
      <c r="J8" s="31"/>
      <c r="K8" s="31"/>
      <c r="L8" s="31"/>
      <c r="M8" s="31"/>
    </row>
    <row r="9" spans="1:13" ht="15.95" customHeight="1" x14ac:dyDescent="0.25">
      <c r="A9" s="9"/>
      <c r="B9" s="43">
        <v>2010</v>
      </c>
      <c r="C9" s="71">
        <v>5000</v>
      </c>
      <c r="D9" s="44">
        <v>8500</v>
      </c>
      <c r="E9" s="44">
        <v>11000</v>
      </c>
      <c r="F9" s="44">
        <v>11500</v>
      </c>
      <c r="G9" s="44">
        <v>11500</v>
      </c>
      <c r="H9" s="33"/>
      <c r="I9" s="36"/>
      <c r="J9" s="31"/>
      <c r="K9" s="31"/>
      <c r="L9" s="31"/>
      <c r="M9" s="31"/>
    </row>
    <row r="10" spans="1:13" ht="15.95" customHeight="1" x14ac:dyDescent="0.25">
      <c r="A10" s="9"/>
      <c r="B10" s="43">
        <v>2011</v>
      </c>
      <c r="C10" s="71">
        <v>6000</v>
      </c>
      <c r="D10" s="44">
        <v>10800</v>
      </c>
      <c r="E10" s="44">
        <v>13000</v>
      </c>
      <c r="F10" s="44">
        <v>13800</v>
      </c>
      <c r="G10" s="44"/>
      <c r="H10" s="33"/>
      <c r="I10" s="36"/>
      <c r="J10" s="31"/>
      <c r="K10" s="31"/>
      <c r="L10" s="31"/>
      <c r="M10" s="31"/>
    </row>
    <row r="11" spans="1:13" ht="15.95" customHeight="1" x14ac:dyDescent="0.25">
      <c r="A11" s="9"/>
      <c r="B11" s="43">
        <v>2012</v>
      </c>
      <c r="C11" s="71">
        <v>7000</v>
      </c>
      <c r="D11" s="44">
        <v>12300</v>
      </c>
      <c r="E11" s="44">
        <v>15300</v>
      </c>
      <c r="F11" s="44"/>
      <c r="G11" s="44"/>
      <c r="H11" s="33"/>
      <c r="I11" s="36"/>
      <c r="J11" s="31"/>
      <c r="K11" s="31"/>
      <c r="L11" s="31"/>
      <c r="M11" s="31"/>
    </row>
    <row r="12" spans="1:13" ht="15.95" customHeight="1" x14ac:dyDescent="0.25">
      <c r="A12" s="9"/>
      <c r="B12" s="43">
        <v>2013</v>
      </c>
      <c r="C12" s="71">
        <v>8000</v>
      </c>
      <c r="D12" s="44">
        <v>14000</v>
      </c>
      <c r="E12" s="44"/>
      <c r="F12" s="44"/>
      <c r="G12" s="44"/>
      <c r="H12" s="33"/>
      <c r="I12" s="36"/>
      <c r="J12" s="31"/>
      <c r="K12" s="31"/>
      <c r="L12" s="31"/>
      <c r="M12" s="31"/>
    </row>
    <row r="13" spans="1:13" ht="15.95" customHeight="1" x14ac:dyDescent="0.25">
      <c r="A13" s="9"/>
      <c r="B13" s="43">
        <v>2014</v>
      </c>
      <c r="C13" s="71">
        <v>10000</v>
      </c>
      <c r="D13" s="44"/>
      <c r="E13" s="44"/>
      <c r="F13" s="44"/>
      <c r="G13" s="44"/>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33"/>
      <c r="C15" s="101" t="s">
        <v>206</v>
      </c>
      <c r="D15" s="101"/>
      <c r="E15" s="101"/>
      <c r="F15" s="101"/>
      <c r="G15" s="101"/>
      <c r="H15" s="33"/>
      <c r="I15" s="36"/>
      <c r="J15" s="31"/>
      <c r="K15" s="31"/>
      <c r="L15" s="31"/>
      <c r="M15" s="31"/>
    </row>
    <row r="16" spans="1:13" ht="15.95" customHeight="1" thickBot="1" x14ac:dyDescent="0.3">
      <c r="A16" s="9"/>
      <c r="B16" s="69" t="s">
        <v>177</v>
      </c>
      <c r="C16" s="72" t="s">
        <v>201</v>
      </c>
      <c r="D16" s="73" t="s">
        <v>202</v>
      </c>
      <c r="E16" s="73" t="s">
        <v>203</v>
      </c>
      <c r="F16" s="73" t="s">
        <v>204</v>
      </c>
      <c r="G16" s="73" t="s">
        <v>205</v>
      </c>
      <c r="H16" s="33"/>
      <c r="I16" s="36"/>
      <c r="J16" s="31"/>
      <c r="K16" s="31"/>
      <c r="L16" s="31"/>
      <c r="M16" s="31"/>
    </row>
    <row r="17" spans="1:13" ht="15.95" customHeight="1" x14ac:dyDescent="0.25">
      <c r="A17" s="9"/>
      <c r="B17" s="43">
        <v>2010</v>
      </c>
      <c r="C17" s="74">
        <v>1.7</v>
      </c>
      <c r="D17" s="75">
        <v>1.29</v>
      </c>
      <c r="E17" s="75">
        <v>1.05</v>
      </c>
      <c r="F17" s="75">
        <v>1</v>
      </c>
      <c r="G17" s="75"/>
      <c r="H17" s="33"/>
      <c r="I17" s="36"/>
      <c r="J17" s="31"/>
      <c r="K17" s="31"/>
      <c r="L17" s="31"/>
      <c r="M17" s="31"/>
    </row>
    <row r="18" spans="1:13" ht="15.95" customHeight="1" x14ac:dyDescent="0.25">
      <c r="A18" s="9"/>
      <c r="B18" s="43">
        <v>2011</v>
      </c>
      <c r="C18" s="76">
        <v>1.8</v>
      </c>
      <c r="D18" s="75">
        <v>1.2</v>
      </c>
      <c r="E18" s="75">
        <v>1.06</v>
      </c>
      <c r="F18" s="75"/>
      <c r="G18" s="75"/>
      <c r="H18" s="33"/>
      <c r="I18" s="36"/>
      <c r="J18" s="31"/>
      <c r="K18" s="31"/>
      <c r="L18" s="31"/>
      <c r="M18" s="31"/>
    </row>
    <row r="19" spans="1:13" ht="15.95" customHeight="1" x14ac:dyDescent="0.25">
      <c r="A19" s="9"/>
      <c r="B19" s="43">
        <v>2012</v>
      </c>
      <c r="C19" s="76">
        <v>1.76</v>
      </c>
      <c r="D19" s="75">
        <v>1.24</v>
      </c>
      <c r="E19" s="75"/>
      <c r="F19" s="75"/>
      <c r="G19" s="75"/>
      <c r="H19" s="33"/>
      <c r="I19" s="36"/>
      <c r="J19" s="31"/>
      <c r="K19" s="31"/>
      <c r="L19" s="31"/>
      <c r="M19" s="31"/>
    </row>
    <row r="20" spans="1:13" ht="15.95" customHeight="1" x14ac:dyDescent="0.25">
      <c r="A20" s="9"/>
      <c r="B20" s="43">
        <v>2013</v>
      </c>
      <c r="C20" s="76">
        <v>1.75</v>
      </c>
      <c r="D20" s="75"/>
      <c r="E20" s="75"/>
      <c r="F20" s="75"/>
      <c r="G20" s="75"/>
      <c r="H20" s="33"/>
      <c r="I20" s="36"/>
      <c r="J20" s="31"/>
      <c r="K20" s="31"/>
      <c r="L20" s="31"/>
      <c r="M20" s="31"/>
    </row>
    <row r="21" spans="1:13" ht="15.95" customHeight="1" x14ac:dyDescent="0.25">
      <c r="A21" s="9"/>
      <c r="B21" s="43"/>
      <c r="C21" s="76"/>
      <c r="D21" s="75"/>
      <c r="E21" s="75"/>
      <c r="F21" s="75"/>
      <c r="G21" s="75"/>
      <c r="H21" s="33"/>
      <c r="I21" s="36"/>
      <c r="J21" s="31"/>
      <c r="K21" s="31"/>
      <c r="L21" s="31"/>
      <c r="M21" s="31"/>
    </row>
    <row r="22" spans="1:13" ht="15.95" customHeight="1" x14ac:dyDescent="0.25">
      <c r="A22" s="9"/>
      <c r="B22" s="43" t="s">
        <v>207</v>
      </c>
      <c r="C22" s="76">
        <v>1.75</v>
      </c>
      <c r="D22" s="75">
        <v>1.25</v>
      </c>
      <c r="E22" s="75">
        <v>1.05</v>
      </c>
      <c r="F22" s="75">
        <v>1</v>
      </c>
      <c r="G22" s="75">
        <v>1</v>
      </c>
      <c r="H22" s="33"/>
      <c r="I22" s="36"/>
      <c r="J22" s="31"/>
      <c r="K22" s="31"/>
      <c r="L22" s="31"/>
      <c r="M22" s="31"/>
    </row>
    <row r="23" spans="1:13" ht="15.95" customHeight="1" x14ac:dyDescent="0.25">
      <c r="A23" s="9"/>
      <c r="B23" s="43" t="s">
        <v>208</v>
      </c>
      <c r="C23" s="76">
        <v>2.29</v>
      </c>
      <c r="D23" s="75">
        <v>1.31</v>
      </c>
      <c r="E23" s="75">
        <v>1.05</v>
      </c>
      <c r="F23" s="75">
        <v>1</v>
      </c>
      <c r="G23" s="75">
        <v>1</v>
      </c>
      <c r="H23" s="33"/>
      <c r="I23" s="36"/>
      <c r="J23" s="31"/>
      <c r="K23" s="31"/>
      <c r="L23" s="31"/>
      <c r="M23" s="31"/>
    </row>
    <row r="24" spans="1:13" ht="15.95" customHeight="1" x14ac:dyDescent="0.25">
      <c r="A24" s="9"/>
      <c r="B24" s="33"/>
      <c r="C24" s="33"/>
      <c r="D24" s="33"/>
      <c r="E24" s="33"/>
      <c r="F24" s="33"/>
      <c r="G24" s="33"/>
      <c r="H24" s="33"/>
      <c r="I24" s="36"/>
      <c r="J24" s="31"/>
      <c r="K24" s="31"/>
      <c r="L24" s="31"/>
      <c r="M24" s="31"/>
    </row>
    <row r="25" spans="1:13" ht="15.95" customHeight="1" x14ac:dyDescent="0.25">
      <c r="A25" s="9"/>
      <c r="B25" s="33"/>
      <c r="C25" s="33"/>
      <c r="D25" s="33"/>
      <c r="E25" s="33"/>
      <c r="F25" s="33"/>
      <c r="G25" s="33"/>
      <c r="H25" s="33"/>
      <c r="I25" s="36"/>
      <c r="J25" s="31"/>
      <c r="K25" s="31"/>
      <c r="L25" s="31"/>
      <c r="M25" s="31"/>
    </row>
    <row r="26" spans="1:13" ht="15.95" customHeight="1" x14ac:dyDescent="0.25">
      <c r="A26" s="9"/>
      <c r="B26" s="33"/>
      <c r="C26" s="101" t="s">
        <v>209</v>
      </c>
      <c r="D26" s="101"/>
      <c r="E26" s="101"/>
      <c r="F26" s="101"/>
      <c r="G26" s="101"/>
      <c r="H26" s="33"/>
      <c r="I26" s="36"/>
      <c r="J26" s="31"/>
      <c r="K26" s="31"/>
      <c r="L26" s="31"/>
      <c r="M26" s="31"/>
    </row>
    <row r="27" spans="1:13" ht="15.95" customHeight="1" thickBot="1" x14ac:dyDescent="0.3">
      <c r="A27" s="9"/>
      <c r="B27" s="69" t="s">
        <v>177</v>
      </c>
      <c r="C27" s="70">
        <v>12</v>
      </c>
      <c r="D27" s="69">
        <v>24</v>
      </c>
      <c r="E27" s="69">
        <v>36</v>
      </c>
      <c r="F27" s="69">
        <v>48</v>
      </c>
      <c r="G27" s="69">
        <v>60</v>
      </c>
      <c r="H27" s="33"/>
      <c r="I27" s="36"/>
      <c r="J27" s="31"/>
      <c r="K27" s="31"/>
      <c r="L27" s="31"/>
      <c r="M27" s="31"/>
    </row>
    <row r="28" spans="1:13" ht="15.95" customHeight="1" x14ac:dyDescent="0.25">
      <c r="A28" s="9"/>
      <c r="B28" s="43">
        <v>2010</v>
      </c>
      <c r="C28" s="71">
        <v>1100</v>
      </c>
      <c r="D28" s="44">
        <v>4500</v>
      </c>
      <c r="E28" s="44">
        <v>8100</v>
      </c>
      <c r="F28" s="44">
        <v>10000</v>
      </c>
      <c r="G28" s="44">
        <v>11000</v>
      </c>
      <c r="H28" s="33"/>
      <c r="I28" s="36"/>
      <c r="J28" s="31"/>
      <c r="K28" s="31"/>
      <c r="L28" s="31"/>
      <c r="M28" s="31"/>
    </row>
    <row r="29" spans="1:13" ht="15.95" customHeight="1" x14ac:dyDescent="0.25">
      <c r="A29" s="9"/>
      <c r="B29" s="43">
        <v>2011</v>
      </c>
      <c r="C29" s="71">
        <v>1400</v>
      </c>
      <c r="D29" s="44">
        <v>5500</v>
      </c>
      <c r="E29" s="44">
        <v>9300</v>
      </c>
      <c r="F29" s="44">
        <v>11700</v>
      </c>
      <c r="G29" s="44"/>
      <c r="H29" s="33"/>
      <c r="I29" s="36"/>
      <c r="J29" s="31"/>
      <c r="K29" s="31"/>
      <c r="L29" s="31"/>
      <c r="M29" s="31"/>
    </row>
    <row r="30" spans="1:13" ht="15.95" customHeight="1" x14ac:dyDescent="0.25">
      <c r="A30" s="9"/>
      <c r="B30" s="43">
        <v>2012</v>
      </c>
      <c r="C30" s="71">
        <v>1600</v>
      </c>
      <c r="D30" s="44">
        <v>6400</v>
      </c>
      <c r="E30" s="44">
        <v>11200</v>
      </c>
      <c r="F30" s="44"/>
      <c r="G30" s="44"/>
      <c r="H30" s="33"/>
      <c r="I30" s="36"/>
      <c r="J30" s="31"/>
      <c r="K30" s="31"/>
      <c r="L30" s="31"/>
      <c r="M30" s="31"/>
    </row>
    <row r="31" spans="1:13" ht="15.95" customHeight="1" x14ac:dyDescent="0.25">
      <c r="A31" s="9"/>
      <c r="B31" s="43">
        <v>2013</v>
      </c>
      <c r="C31" s="71">
        <v>1800</v>
      </c>
      <c r="D31" s="44">
        <v>7200</v>
      </c>
      <c r="E31" s="44"/>
      <c r="F31" s="44"/>
      <c r="G31" s="44"/>
      <c r="H31" s="33"/>
      <c r="I31" s="36"/>
      <c r="J31" s="31"/>
      <c r="K31" s="31"/>
      <c r="L31" s="31"/>
      <c r="M31" s="31"/>
    </row>
    <row r="32" spans="1:13" ht="15.95" customHeight="1" x14ac:dyDescent="0.25">
      <c r="A32" s="9"/>
      <c r="B32" s="43">
        <v>2014</v>
      </c>
      <c r="C32" s="71">
        <v>1800</v>
      </c>
      <c r="D32" s="44"/>
      <c r="E32" s="44"/>
      <c r="F32" s="44"/>
      <c r="G32" s="44"/>
      <c r="H32" s="33"/>
      <c r="I32" s="36"/>
      <c r="J32" s="31"/>
      <c r="K32" s="31"/>
      <c r="L32" s="31"/>
      <c r="M32" s="31"/>
    </row>
    <row r="33" spans="1:13" ht="15.95" customHeight="1" x14ac:dyDescent="0.25">
      <c r="A33" s="9"/>
      <c r="B33" s="33"/>
      <c r="C33" s="33"/>
      <c r="D33" s="33"/>
      <c r="E33" s="33"/>
      <c r="F33" s="33"/>
      <c r="G33" s="33"/>
      <c r="H33" s="33"/>
      <c r="I33" s="36"/>
      <c r="J33" s="31"/>
      <c r="K33" s="31"/>
      <c r="L33" s="31"/>
      <c r="M33" s="31"/>
    </row>
    <row r="34" spans="1:13" ht="15.95" customHeight="1" x14ac:dyDescent="0.25">
      <c r="A34" s="9"/>
      <c r="B34" s="33"/>
      <c r="C34" s="101" t="s">
        <v>210</v>
      </c>
      <c r="D34" s="101"/>
      <c r="E34" s="101"/>
      <c r="F34" s="101"/>
      <c r="G34" s="101"/>
      <c r="H34" s="33"/>
      <c r="I34" s="36"/>
      <c r="J34" s="31"/>
      <c r="K34" s="31"/>
      <c r="L34" s="31"/>
      <c r="M34" s="31"/>
    </row>
    <row r="35" spans="1:13" ht="15.95" customHeight="1" thickBot="1" x14ac:dyDescent="0.3">
      <c r="A35" s="9"/>
      <c r="B35" s="69" t="s">
        <v>177</v>
      </c>
      <c r="C35" s="72" t="s">
        <v>201</v>
      </c>
      <c r="D35" s="73" t="s">
        <v>202</v>
      </c>
      <c r="E35" s="73" t="s">
        <v>203</v>
      </c>
      <c r="F35" s="73" t="s">
        <v>204</v>
      </c>
      <c r="G35" s="73" t="s">
        <v>205</v>
      </c>
      <c r="H35" s="33"/>
      <c r="I35" s="36"/>
      <c r="J35" s="31"/>
      <c r="K35" s="31"/>
      <c r="L35" s="31"/>
      <c r="M35" s="31"/>
    </row>
    <row r="36" spans="1:13" ht="15.95" customHeight="1" x14ac:dyDescent="0.25">
      <c r="A36" s="9"/>
      <c r="B36" s="43">
        <v>2010</v>
      </c>
      <c r="C36" s="74">
        <v>4.09</v>
      </c>
      <c r="D36" s="75">
        <v>1.8</v>
      </c>
      <c r="E36" s="75">
        <v>1.23</v>
      </c>
      <c r="F36" s="75">
        <v>1.1000000000000001</v>
      </c>
      <c r="G36" s="75"/>
      <c r="H36" s="33"/>
      <c r="I36" s="36"/>
      <c r="J36" s="31"/>
      <c r="K36" s="31"/>
      <c r="L36" s="31"/>
      <c r="M36" s="31"/>
    </row>
    <row r="37" spans="1:13" ht="15.95" customHeight="1" x14ac:dyDescent="0.25">
      <c r="A37" s="9"/>
      <c r="B37" s="43">
        <v>2011</v>
      </c>
      <c r="C37" s="76">
        <v>3.93</v>
      </c>
      <c r="D37" s="75">
        <v>1.69</v>
      </c>
      <c r="E37" s="75">
        <v>1.26</v>
      </c>
      <c r="F37" s="75"/>
      <c r="G37" s="75"/>
      <c r="H37" s="33"/>
      <c r="I37" s="36"/>
      <c r="J37" s="31"/>
      <c r="K37" s="31"/>
      <c r="L37" s="31"/>
      <c r="M37" s="31"/>
    </row>
    <row r="38" spans="1:13" ht="15.95" customHeight="1" x14ac:dyDescent="0.25">
      <c r="A38" s="9"/>
      <c r="B38" s="43">
        <v>2012</v>
      </c>
      <c r="C38" s="76">
        <v>4</v>
      </c>
      <c r="D38" s="75">
        <v>1.75</v>
      </c>
      <c r="E38" s="75"/>
      <c r="F38" s="75"/>
      <c r="G38" s="75"/>
      <c r="H38" s="33"/>
      <c r="I38" s="36"/>
      <c r="J38" s="31"/>
      <c r="K38" s="31"/>
      <c r="L38" s="31"/>
      <c r="M38" s="31"/>
    </row>
    <row r="39" spans="1:13" ht="15.95" customHeight="1" x14ac:dyDescent="0.25">
      <c r="A39" s="9"/>
      <c r="B39" s="43">
        <v>2013</v>
      </c>
      <c r="C39" s="76">
        <v>4</v>
      </c>
      <c r="D39" s="75"/>
      <c r="E39" s="75"/>
      <c r="F39" s="75"/>
      <c r="G39" s="75"/>
      <c r="H39" s="33"/>
      <c r="I39" s="36"/>
      <c r="J39" s="31"/>
      <c r="K39" s="31"/>
      <c r="L39" s="31"/>
      <c r="M39" s="31"/>
    </row>
    <row r="40" spans="1:13" ht="15.95" customHeight="1" x14ac:dyDescent="0.25">
      <c r="A40" s="9"/>
      <c r="B40" s="43"/>
      <c r="C40" s="76"/>
      <c r="D40" s="75"/>
      <c r="E40" s="75"/>
      <c r="F40" s="75"/>
      <c r="G40" s="75"/>
      <c r="H40" s="33"/>
      <c r="I40" s="36"/>
      <c r="J40" s="31"/>
      <c r="K40" s="31"/>
      <c r="L40" s="31"/>
      <c r="M40" s="31"/>
    </row>
    <row r="41" spans="1:13" ht="15.95" customHeight="1" x14ac:dyDescent="0.25">
      <c r="A41" s="9"/>
      <c r="B41" s="43" t="s">
        <v>207</v>
      </c>
      <c r="C41" s="76">
        <v>4</v>
      </c>
      <c r="D41" s="75">
        <v>1.75</v>
      </c>
      <c r="E41" s="75">
        <v>1.25</v>
      </c>
      <c r="F41" s="75">
        <v>1.1000000000000001</v>
      </c>
      <c r="G41" s="75">
        <v>1</v>
      </c>
      <c r="H41" s="33"/>
      <c r="I41" s="36"/>
      <c r="J41" s="31"/>
      <c r="K41" s="31"/>
      <c r="L41" s="31"/>
      <c r="M41" s="31"/>
    </row>
    <row r="42" spans="1:13" ht="15.95" customHeight="1" x14ac:dyDescent="0.25">
      <c r="A42" s="9"/>
      <c r="B42" s="43" t="s">
        <v>208</v>
      </c>
      <c r="C42" s="76">
        <v>9.68</v>
      </c>
      <c r="D42" s="75">
        <v>2.42</v>
      </c>
      <c r="E42" s="75">
        <v>1.38</v>
      </c>
      <c r="F42" s="75">
        <v>1.1000000000000001</v>
      </c>
      <c r="G42" s="75">
        <v>1</v>
      </c>
      <c r="H42" s="33"/>
      <c r="I42" s="36"/>
      <c r="J42" s="31"/>
      <c r="K42" s="31"/>
      <c r="L42" s="31"/>
      <c r="M42" s="31"/>
    </row>
    <row r="43" spans="1:13" ht="15.95" customHeight="1" x14ac:dyDescent="0.25">
      <c r="A43" s="9"/>
      <c r="B43" s="33"/>
      <c r="C43" s="33"/>
      <c r="D43" s="33"/>
      <c r="E43" s="33"/>
      <c r="F43" s="33"/>
      <c r="G43" s="33"/>
      <c r="H43" s="33"/>
      <c r="I43" s="36"/>
      <c r="J43" s="31"/>
      <c r="K43" s="31"/>
      <c r="L43" s="31"/>
      <c r="M43" s="31"/>
    </row>
    <row r="44" spans="1:13" ht="15.95" customHeight="1" x14ac:dyDescent="0.25">
      <c r="A44" s="9"/>
      <c r="B44" s="33"/>
      <c r="C44" s="33"/>
      <c r="D44" s="33"/>
      <c r="E44" s="33"/>
      <c r="F44" s="33"/>
      <c r="G44" s="33"/>
      <c r="H44" s="33"/>
      <c r="I44" s="36"/>
      <c r="J44" s="31"/>
      <c r="K44" s="31"/>
      <c r="L44" s="31"/>
      <c r="M44" s="31"/>
    </row>
    <row r="45" spans="1:13" ht="15.95" customHeight="1" x14ac:dyDescent="0.25">
      <c r="A45" s="9"/>
      <c r="B45" s="33"/>
      <c r="C45" s="101" t="s">
        <v>211</v>
      </c>
      <c r="D45" s="101"/>
      <c r="E45" s="101"/>
      <c r="F45" s="101"/>
      <c r="G45" s="101"/>
      <c r="H45" s="33"/>
      <c r="I45" s="36"/>
      <c r="J45" s="31"/>
      <c r="K45" s="31"/>
      <c r="L45" s="31"/>
      <c r="M45" s="31"/>
    </row>
    <row r="46" spans="1:13" ht="15.95" customHeight="1" thickBot="1" x14ac:dyDescent="0.3">
      <c r="A46" s="9"/>
      <c r="B46" s="69" t="s">
        <v>177</v>
      </c>
      <c r="C46" s="70">
        <v>12</v>
      </c>
      <c r="D46" s="69">
        <v>24</v>
      </c>
      <c r="E46" s="69">
        <v>36</v>
      </c>
      <c r="F46" s="69">
        <v>48</v>
      </c>
      <c r="G46" s="69">
        <v>60</v>
      </c>
      <c r="H46" s="33"/>
      <c r="I46" s="36"/>
      <c r="J46" s="31"/>
      <c r="K46" s="31"/>
      <c r="L46" s="31"/>
      <c r="M46" s="31"/>
    </row>
    <row r="47" spans="1:13" ht="15.95" customHeight="1" x14ac:dyDescent="0.25">
      <c r="A47" s="9"/>
      <c r="B47" s="43">
        <v>2010</v>
      </c>
      <c r="C47" s="77">
        <v>0.22</v>
      </c>
      <c r="D47" s="78">
        <v>0.53</v>
      </c>
      <c r="E47" s="78">
        <v>0.74</v>
      </c>
      <c r="F47" s="78">
        <v>0.87</v>
      </c>
      <c r="G47" s="78">
        <v>0.96</v>
      </c>
      <c r="H47" s="33"/>
      <c r="I47" s="36"/>
      <c r="J47" s="31"/>
      <c r="K47" s="31"/>
      <c r="L47" s="31"/>
      <c r="M47" s="31"/>
    </row>
    <row r="48" spans="1:13" ht="15.95" customHeight="1" x14ac:dyDescent="0.25">
      <c r="A48" s="9"/>
      <c r="B48" s="43">
        <v>2011</v>
      </c>
      <c r="C48" s="77">
        <v>0.23</v>
      </c>
      <c r="D48" s="78">
        <v>0.51</v>
      </c>
      <c r="E48" s="78">
        <v>0.72</v>
      </c>
      <c r="F48" s="78">
        <v>0.85</v>
      </c>
      <c r="G48" s="78"/>
      <c r="H48" s="33"/>
      <c r="I48" s="36"/>
      <c r="J48" s="31"/>
      <c r="K48" s="31"/>
      <c r="L48" s="31"/>
      <c r="M48" s="31"/>
    </row>
    <row r="49" spans="1:13" ht="15.95" customHeight="1" x14ac:dyDescent="0.25">
      <c r="A49" s="9"/>
      <c r="B49" s="43">
        <v>2012</v>
      </c>
      <c r="C49" s="77">
        <v>0.23</v>
      </c>
      <c r="D49" s="78">
        <v>0.52</v>
      </c>
      <c r="E49" s="78">
        <v>0.73</v>
      </c>
      <c r="F49" s="78"/>
      <c r="G49" s="78"/>
      <c r="H49" s="33"/>
      <c r="I49" s="36"/>
      <c r="J49" s="31"/>
      <c r="K49" s="31"/>
      <c r="L49" s="31"/>
      <c r="M49" s="31"/>
    </row>
    <row r="50" spans="1:13" ht="15.95" customHeight="1" x14ac:dyDescent="0.25">
      <c r="A50" s="9"/>
      <c r="B50" s="43">
        <v>2013</v>
      </c>
      <c r="C50" s="77">
        <v>0.23</v>
      </c>
      <c r="D50" s="78">
        <v>0.51</v>
      </c>
      <c r="E50" s="78"/>
      <c r="F50" s="78"/>
      <c r="G50" s="78"/>
      <c r="H50" s="33"/>
      <c r="I50" s="36"/>
      <c r="J50" s="31"/>
      <c r="K50" s="31"/>
      <c r="L50" s="31"/>
      <c r="M50" s="31"/>
    </row>
    <row r="51" spans="1:13" ht="15.95" customHeight="1" x14ac:dyDescent="0.25">
      <c r="A51" s="28"/>
      <c r="B51" s="43">
        <v>2014</v>
      </c>
      <c r="C51" s="77">
        <v>0.18</v>
      </c>
      <c r="D51" s="78"/>
      <c r="E51" s="78"/>
      <c r="F51" s="78"/>
      <c r="G51" s="78"/>
      <c r="H51" s="33"/>
      <c r="I51" s="36"/>
      <c r="J51" s="31"/>
      <c r="K51" s="31"/>
      <c r="L51" s="31"/>
      <c r="M51" s="31"/>
    </row>
    <row r="52" spans="1:13" ht="15.95" customHeight="1" x14ac:dyDescent="0.25">
      <c r="A52" s="28"/>
      <c r="B52" s="43"/>
      <c r="C52" s="79"/>
      <c r="D52" s="78"/>
      <c r="E52" s="78"/>
      <c r="F52" s="78"/>
      <c r="G52" s="78"/>
      <c r="H52" s="33"/>
      <c r="I52" s="36"/>
      <c r="J52" s="31"/>
      <c r="K52" s="31"/>
      <c r="L52" s="31"/>
      <c r="M52" s="31"/>
    </row>
    <row r="53" spans="1:13" ht="15.95" customHeight="1" x14ac:dyDescent="0.25">
      <c r="A53" s="28"/>
      <c r="B53" s="43"/>
      <c r="C53" s="44"/>
      <c r="D53" s="104" t="s">
        <v>217</v>
      </c>
      <c r="E53" s="104"/>
      <c r="F53" s="104"/>
      <c r="G53" s="104"/>
      <c r="H53" s="33"/>
      <c r="I53" s="36"/>
      <c r="J53" s="31"/>
      <c r="K53" s="31"/>
      <c r="L53" s="31"/>
      <c r="M53" s="31"/>
    </row>
    <row r="54" spans="1:13" ht="15.95" customHeight="1" x14ac:dyDescent="0.25">
      <c r="A54" s="28"/>
      <c r="B54" s="98" t="s">
        <v>177</v>
      </c>
      <c r="C54" s="105" t="s">
        <v>212</v>
      </c>
      <c r="D54" s="104" t="s">
        <v>215</v>
      </c>
      <c r="E54" s="104"/>
      <c r="F54" s="104" t="s">
        <v>216</v>
      </c>
      <c r="G54" s="104"/>
      <c r="H54" s="33"/>
      <c r="I54" s="36"/>
      <c r="J54" s="31"/>
      <c r="K54" s="31"/>
      <c r="L54" s="31"/>
      <c r="M54" s="31"/>
    </row>
    <row r="55" spans="1:13" ht="15.95" customHeight="1" x14ac:dyDescent="0.25">
      <c r="A55" s="28"/>
      <c r="B55" s="98"/>
      <c r="C55" s="105"/>
      <c r="D55" s="55" t="s">
        <v>213</v>
      </c>
      <c r="E55" s="55" t="s">
        <v>214</v>
      </c>
      <c r="F55" s="55" t="s">
        <v>213</v>
      </c>
      <c r="G55" s="55" t="s">
        <v>214</v>
      </c>
      <c r="H55" s="33"/>
      <c r="I55" s="36"/>
      <c r="J55" s="31"/>
      <c r="K55" s="31"/>
      <c r="L55" s="31"/>
      <c r="M55" s="31"/>
    </row>
    <row r="56" spans="1:13" ht="15.95" customHeight="1" x14ac:dyDescent="0.25">
      <c r="A56" s="28"/>
      <c r="B56" s="49">
        <v>2010</v>
      </c>
      <c r="C56" s="55">
        <v>18800</v>
      </c>
      <c r="D56" s="55">
        <v>11500</v>
      </c>
      <c r="E56" s="55">
        <v>11000</v>
      </c>
      <c r="F56" s="55">
        <v>11500</v>
      </c>
      <c r="G56" s="55">
        <v>11000</v>
      </c>
      <c r="H56" s="33"/>
      <c r="I56" s="36"/>
      <c r="J56" s="31"/>
      <c r="K56" s="31"/>
      <c r="L56" s="31"/>
      <c r="M56" s="31"/>
    </row>
    <row r="57" spans="1:13" ht="15.95" customHeight="1" x14ac:dyDescent="0.25">
      <c r="A57" s="28"/>
      <c r="B57" s="49">
        <v>2011</v>
      </c>
      <c r="C57" s="55">
        <v>23200</v>
      </c>
      <c r="D57" s="55">
        <v>13800</v>
      </c>
      <c r="E57" s="55">
        <v>12870</v>
      </c>
      <c r="F57" s="55">
        <v>13800</v>
      </c>
      <c r="G57" s="55">
        <v>13071</v>
      </c>
      <c r="H57" s="33"/>
      <c r="I57" s="36"/>
      <c r="J57" s="31"/>
      <c r="K57" s="31"/>
      <c r="L57" s="31"/>
      <c r="M57" s="31"/>
    </row>
    <row r="58" spans="1:13" ht="15.95" customHeight="1" x14ac:dyDescent="0.25">
      <c r="A58" s="28"/>
      <c r="B58" s="49">
        <v>2012</v>
      </c>
      <c r="C58" s="55">
        <v>25900</v>
      </c>
      <c r="D58" s="55">
        <v>16065</v>
      </c>
      <c r="E58" s="55">
        <v>15456</v>
      </c>
      <c r="F58" s="55">
        <v>16102</v>
      </c>
      <c r="G58" s="55">
        <v>15836</v>
      </c>
      <c r="H58" s="33"/>
      <c r="I58" s="36"/>
      <c r="J58" s="31"/>
      <c r="K58" s="31"/>
      <c r="L58" s="31"/>
      <c r="M58" s="31"/>
    </row>
    <row r="59" spans="1:13" ht="15.95" customHeight="1" x14ac:dyDescent="0.25">
      <c r="A59" s="28"/>
      <c r="B59" s="49">
        <v>2013</v>
      </c>
      <c r="C59" s="55">
        <v>31700</v>
      </c>
      <c r="D59" s="55">
        <v>18340</v>
      </c>
      <c r="E59" s="55">
        <v>17424</v>
      </c>
      <c r="F59" s="55">
        <v>18876</v>
      </c>
      <c r="G59" s="55">
        <v>19291</v>
      </c>
      <c r="H59" s="33"/>
      <c r="I59" s="36"/>
      <c r="J59" s="31"/>
      <c r="K59" s="31"/>
      <c r="L59" s="31"/>
      <c r="M59" s="31"/>
    </row>
    <row r="60" spans="1:13" ht="15.95" customHeight="1" x14ac:dyDescent="0.25">
      <c r="A60" s="28"/>
      <c r="B60" s="49">
        <v>2014</v>
      </c>
      <c r="C60" s="55">
        <v>30000</v>
      </c>
      <c r="D60" s="55">
        <v>22900</v>
      </c>
      <c r="E60" s="55">
        <v>17424</v>
      </c>
      <c r="F60" s="55">
        <v>20985</v>
      </c>
      <c r="G60" s="55">
        <v>19286</v>
      </c>
      <c r="H60" s="33"/>
      <c r="I60" s="36"/>
      <c r="J60" s="31"/>
      <c r="K60" s="31"/>
      <c r="L60" s="31"/>
      <c r="M60" s="31"/>
    </row>
    <row r="61" spans="1:13" ht="15.95" customHeight="1" x14ac:dyDescent="0.25">
      <c r="A61" s="28"/>
      <c r="B61" s="43"/>
      <c r="C61" s="44"/>
      <c r="D61" s="44"/>
      <c r="E61" s="44"/>
      <c r="F61" s="44"/>
      <c r="G61" s="44"/>
      <c r="H61" s="33"/>
      <c r="I61" s="36"/>
      <c r="J61" s="31"/>
      <c r="K61" s="31"/>
      <c r="L61" s="31"/>
      <c r="M61" s="31"/>
    </row>
    <row r="62" spans="1:13" ht="15.95" customHeight="1" x14ac:dyDescent="0.25">
      <c r="A62" s="28"/>
      <c r="B62" s="60" t="s">
        <v>220</v>
      </c>
      <c r="C62" s="44"/>
      <c r="D62" s="44"/>
      <c r="E62" s="44"/>
      <c r="F62" s="44"/>
      <c r="G62" s="44"/>
      <c r="H62" s="33"/>
      <c r="I62" s="36"/>
      <c r="J62" s="31"/>
      <c r="K62" s="31"/>
      <c r="L62" s="31"/>
      <c r="M62" s="31"/>
    </row>
    <row r="63" spans="1:13" ht="15.95" customHeight="1" x14ac:dyDescent="0.25">
      <c r="A63" s="28"/>
      <c r="B63" s="60" t="s">
        <v>218</v>
      </c>
      <c r="C63" s="44"/>
      <c r="D63" s="44"/>
      <c r="E63" s="44"/>
      <c r="F63" s="44"/>
      <c r="G63" s="44"/>
      <c r="H63" s="33"/>
      <c r="I63" s="36"/>
      <c r="J63" s="31"/>
      <c r="K63" s="31"/>
      <c r="L63" s="31"/>
      <c r="M63" s="31"/>
    </row>
    <row r="64" spans="1:13" ht="15.95" customHeight="1" x14ac:dyDescent="0.25">
      <c r="A64" s="26"/>
      <c r="B64" s="60" t="s">
        <v>219</v>
      </c>
      <c r="C64" s="33"/>
      <c r="D64" s="33"/>
      <c r="E64" s="33"/>
      <c r="F64" s="33"/>
      <c r="G64" s="33"/>
      <c r="H64" s="33"/>
      <c r="I64" s="36"/>
      <c r="J64" s="31"/>
      <c r="K64" s="31"/>
      <c r="L64" s="31"/>
      <c r="M64" s="31"/>
    </row>
    <row r="65" spans="1:13" ht="15.95" customHeight="1" x14ac:dyDescent="0.25">
      <c r="A65" s="29"/>
      <c r="B65" s="37"/>
      <c r="C65" s="37"/>
      <c r="D65" s="37"/>
      <c r="E65" s="37"/>
      <c r="F65" s="37"/>
      <c r="G65" s="37"/>
      <c r="H65" s="37"/>
      <c r="I65" s="38"/>
      <c r="J65" s="31"/>
      <c r="K65" s="31"/>
      <c r="L65" s="31"/>
      <c r="M65" s="31"/>
    </row>
    <row r="66" spans="1:13" ht="15.95" customHeight="1" x14ac:dyDescent="0.25">
      <c r="A66" s="26" t="s">
        <v>2</v>
      </c>
      <c r="B66" s="97" t="s">
        <v>195</v>
      </c>
      <c r="C66" s="97"/>
      <c r="D66" s="97"/>
      <c r="E66" s="97"/>
      <c r="F66" s="97"/>
      <c r="G66" s="97"/>
      <c r="H66" s="97"/>
      <c r="I66" s="38"/>
      <c r="J66" s="31"/>
      <c r="K66" s="31"/>
      <c r="L66" s="31"/>
      <c r="M66" s="31"/>
    </row>
    <row r="67" spans="1:13" ht="15.95" customHeight="1" thickBot="1" x14ac:dyDescent="0.3">
      <c r="A67" s="9">
        <f>INDEX('Point Grid'!$C$8:$I$32,MATCH($A$1,'Point Grid'!$A$8:$A$32,0),MATCH(A66,'Point Grid'!$C$7:$I$7,0))</f>
        <v>1</v>
      </c>
      <c r="B67" s="97"/>
      <c r="C67" s="97"/>
      <c r="D67" s="97"/>
      <c r="E67" s="97"/>
      <c r="F67" s="97"/>
      <c r="G67" s="97"/>
      <c r="H67" s="97"/>
      <c r="I67" s="38"/>
      <c r="J67" s="31"/>
      <c r="K67" s="31"/>
      <c r="L67" s="31"/>
      <c r="M67" s="31"/>
    </row>
    <row r="68" spans="1:13" ht="15.95" customHeight="1" thickBot="1" x14ac:dyDescent="0.3">
      <c r="A68" s="5"/>
      <c r="B68" s="37"/>
      <c r="C68" s="37"/>
      <c r="D68" s="37"/>
      <c r="E68" s="37"/>
      <c r="F68" s="37"/>
      <c r="G68" s="37"/>
      <c r="H68" s="37"/>
      <c r="I68" s="38"/>
      <c r="J68" s="31"/>
      <c r="K68" s="31"/>
      <c r="L68" s="31"/>
      <c r="M68" s="31"/>
    </row>
    <row r="69" spans="1:13" ht="15.95" customHeight="1" x14ac:dyDescent="0.25">
      <c r="A69" s="29"/>
      <c r="B69" s="37"/>
      <c r="C69" s="37"/>
      <c r="D69" s="37"/>
      <c r="E69" s="37"/>
      <c r="F69" s="37"/>
      <c r="G69" s="37"/>
      <c r="H69" s="37"/>
      <c r="I69" s="38"/>
      <c r="J69" s="31"/>
      <c r="K69" s="31"/>
      <c r="L69" s="31"/>
      <c r="M69" s="31"/>
    </row>
    <row r="70" spans="1:13" ht="15.95" customHeight="1" x14ac:dyDescent="0.25">
      <c r="A70" s="26" t="s">
        <v>3</v>
      </c>
      <c r="B70" s="97" t="s">
        <v>196</v>
      </c>
      <c r="C70" s="97"/>
      <c r="D70" s="97"/>
      <c r="E70" s="97"/>
      <c r="F70" s="97"/>
      <c r="G70" s="97"/>
      <c r="H70" s="97"/>
      <c r="I70" s="38"/>
      <c r="J70" s="31"/>
      <c r="K70" s="31"/>
      <c r="L70" s="31"/>
      <c r="M70" s="31"/>
    </row>
    <row r="71" spans="1:13" ht="15.95" customHeight="1" thickBot="1" x14ac:dyDescent="0.3">
      <c r="A71" s="9">
        <f>INDEX('Point Grid'!$C$8:$I$32,MATCH($A$1,'Point Grid'!$A$8:$A$32,0),MATCH(A70,'Point Grid'!$C$7:$I$7,0))</f>
        <v>1.5</v>
      </c>
      <c r="B71" s="97"/>
      <c r="C71" s="97"/>
      <c r="D71" s="97"/>
      <c r="E71" s="97"/>
      <c r="F71" s="97"/>
      <c r="G71" s="97"/>
      <c r="H71" s="97"/>
      <c r="I71" s="38"/>
      <c r="J71" s="31"/>
      <c r="K71" s="31"/>
      <c r="L71" s="31"/>
      <c r="M71" s="31"/>
    </row>
    <row r="72" spans="1:13" ht="15.95" customHeight="1" thickBot="1" x14ac:dyDescent="0.3">
      <c r="A72" s="5"/>
      <c r="B72" s="37"/>
      <c r="C72" s="37"/>
      <c r="D72" s="37"/>
      <c r="E72" s="37"/>
      <c r="F72" s="37"/>
      <c r="G72" s="37"/>
      <c r="H72" s="37"/>
      <c r="I72" s="38"/>
      <c r="J72" s="31"/>
      <c r="K72" s="31"/>
      <c r="L72" s="31"/>
      <c r="M72" s="31"/>
    </row>
    <row r="73" spans="1:13" ht="15.95" customHeight="1" x14ac:dyDescent="0.25">
      <c r="A73" s="29"/>
      <c r="B73" s="37"/>
      <c r="C73" s="37"/>
      <c r="D73" s="37"/>
      <c r="E73" s="37"/>
      <c r="F73" s="37"/>
      <c r="G73" s="37"/>
      <c r="H73" s="37"/>
      <c r="I73" s="38"/>
      <c r="J73" s="31"/>
      <c r="K73" s="31"/>
      <c r="L73" s="31"/>
      <c r="M73" s="31"/>
    </row>
    <row r="74" spans="1:13" ht="15.95" customHeight="1" x14ac:dyDescent="0.25">
      <c r="A74" s="26" t="s">
        <v>4</v>
      </c>
      <c r="B74" s="97" t="s">
        <v>197</v>
      </c>
      <c r="C74" s="97"/>
      <c r="D74" s="97"/>
      <c r="E74" s="97"/>
      <c r="F74" s="97"/>
      <c r="G74" s="97"/>
      <c r="H74" s="97"/>
      <c r="I74" s="38"/>
      <c r="J74" s="31"/>
      <c r="K74" s="31"/>
      <c r="L74" s="31"/>
      <c r="M74" s="31"/>
    </row>
    <row r="75" spans="1:13" ht="15.95" customHeight="1" thickBot="1" x14ac:dyDescent="0.3">
      <c r="A75" s="9">
        <f>INDEX('Point Grid'!$C$8:$I$32,MATCH($A$1,'Point Grid'!$A$8:$A$32,0),MATCH(A74,'Point Grid'!$C$7:$I$7,0))</f>
        <v>1</v>
      </c>
      <c r="B75" s="97"/>
      <c r="C75" s="97"/>
      <c r="D75" s="97"/>
      <c r="E75" s="97"/>
      <c r="F75" s="97"/>
      <c r="G75" s="97"/>
      <c r="H75" s="97"/>
      <c r="I75" s="38"/>
      <c r="J75" s="31"/>
      <c r="K75" s="31"/>
      <c r="L75" s="31"/>
      <c r="M75" s="31"/>
    </row>
    <row r="76" spans="1:13" ht="15.95" customHeight="1" thickBot="1" x14ac:dyDescent="0.3">
      <c r="A76" s="5"/>
      <c r="B76" s="37"/>
      <c r="C76" s="37"/>
      <c r="D76" s="37"/>
      <c r="E76" s="37"/>
      <c r="F76" s="37"/>
      <c r="G76" s="37"/>
      <c r="H76" s="37"/>
      <c r="I76" s="38"/>
      <c r="J76" s="31"/>
      <c r="K76" s="31"/>
      <c r="L76" s="31"/>
      <c r="M76" s="31"/>
    </row>
    <row r="77" spans="1:13" ht="15.95" customHeight="1" x14ac:dyDescent="0.25">
      <c r="A77" s="29"/>
      <c r="B77" s="37"/>
      <c r="C77" s="37"/>
      <c r="D77" s="37"/>
      <c r="E77" s="37"/>
      <c r="F77" s="37"/>
      <c r="G77" s="37"/>
      <c r="H77" s="37"/>
      <c r="I77" s="38"/>
      <c r="J77" s="31"/>
      <c r="K77" s="31"/>
      <c r="L77" s="31"/>
      <c r="M77" s="31"/>
    </row>
    <row r="78" spans="1:13" s="68" customFormat="1" ht="45" x14ac:dyDescent="0.25">
      <c r="A78" s="63"/>
      <c r="B78" s="64"/>
      <c r="C78" s="65" t="s">
        <v>177</v>
      </c>
      <c r="D78" s="65" t="s">
        <v>198</v>
      </c>
      <c r="E78" s="64"/>
      <c r="F78" s="64"/>
      <c r="G78" s="64"/>
      <c r="H78" s="64"/>
      <c r="I78" s="66"/>
      <c r="J78" s="67"/>
      <c r="K78" s="67"/>
      <c r="L78" s="67"/>
      <c r="M78" s="67"/>
    </row>
    <row r="79" spans="1:13" ht="15.95" customHeight="1" x14ac:dyDescent="0.25">
      <c r="A79" s="29"/>
      <c r="B79" s="37"/>
      <c r="C79" s="61">
        <v>2010</v>
      </c>
      <c r="D79" s="62">
        <v>11250</v>
      </c>
      <c r="E79" s="37"/>
      <c r="F79" s="37"/>
      <c r="G79" s="37"/>
      <c r="H79" s="37"/>
      <c r="I79" s="38"/>
      <c r="J79" s="31"/>
      <c r="K79" s="31"/>
      <c r="L79" s="31"/>
      <c r="M79" s="31"/>
    </row>
    <row r="80" spans="1:13" ht="15.95" customHeight="1" x14ac:dyDescent="0.25">
      <c r="A80" s="29"/>
      <c r="B80" s="37"/>
      <c r="C80" s="61">
        <v>2011</v>
      </c>
      <c r="D80" s="62">
        <v>13385</v>
      </c>
      <c r="E80" s="37"/>
      <c r="F80" s="37"/>
      <c r="G80" s="37"/>
      <c r="H80" s="37"/>
      <c r="I80" s="38"/>
      <c r="J80" s="31"/>
      <c r="K80" s="31"/>
      <c r="L80" s="31"/>
      <c r="M80" s="31"/>
    </row>
    <row r="81" spans="1:13" ht="15.95" customHeight="1" x14ac:dyDescent="0.25">
      <c r="A81" s="29"/>
      <c r="B81" s="37"/>
      <c r="C81" s="61">
        <v>2012</v>
      </c>
      <c r="D81" s="62">
        <v>15865</v>
      </c>
      <c r="E81" s="37"/>
      <c r="F81" s="37"/>
      <c r="G81" s="37"/>
      <c r="H81" s="37"/>
      <c r="I81" s="38"/>
      <c r="J81" s="31"/>
      <c r="K81" s="31"/>
      <c r="L81" s="31"/>
      <c r="M81" s="31"/>
    </row>
    <row r="82" spans="1:13" ht="15.95" customHeight="1" x14ac:dyDescent="0.25">
      <c r="A82" s="29"/>
      <c r="B82" s="37"/>
      <c r="C82" s="61">
        <v>2013</v>
      </c>
      <c r="D82" s="62">
        <v>18483</v>
      </c>
      <c r="E82" s="37"/>
      <c r="F82" s="37"/>
      <c r="G82" s="37"/>
      <c r="H82" s="37"/>
      <c r="I82" s="38"/>
      <c r="J82" s="31"/>
      <c r="K82" s="31"/>
      <c r="L82" s="31"/>
      <c r="M82" s="31"/>
    </row>
    <row r="83" spans="1:13" ht="15.95" customHeight="1" x14ac:dyDescent="0.25">
      <c r="A83" s="29"/>
      <c r="B83" s="60"/>
      <c r="C83" s="49">
        <v>2014</v>
      </c>
      <c r="D83" s="55">
        <v>20149</v>
      </c>
      <c r="E83" s="60"/>
      <c r="F83" s="60"/>
      <c r="G83" s="60"/>
      <c r="H83" s="60"/>
      <c r="I83" s="38"/>
      <c r="J83" s="31"/>
      <c r="K83" s="31"/>
      <c r="L83" s="31"/>
      <c r="M83" s="31"/>
    </row>
    <row r="84" spans="1:13" ht="15.95" customHeight="1" x14ac:dyDescent="0.25">
      <c r="A84" s="29"/>
      <c r="B84" s="60"/>
      <c r="C84" s="43"/>
      <c r="D84" s="44"/>
      <c r="E84" s="60"/>
      <c r="F84" s="60"/>
      <c r="G84" s="60"/>
      <c r="H84" s="60"/>
      <c r="I84" s="38"/>
      <c r="J84" s="31"/>
      <c r="K84" s="31"/>
      <c r="L84" s="31"/>
      <c r="M84" s="31"/>
    </row>
    <row r="85" spans="1:13" ht="15.95" customHeight="1" x14ac:dyDescent="0.25">
      <c r="A85" s="29"/>
      <c r="B85" s="96" t="s">
        <v>199</v>
      </c>
      <c r="C85" s="103"/>
      <c r="D85" s="103"/>
      <c r="E85" s="103"/>
      <c r="F85" s="103"/>
      <c r="G85" s="103"/>
      <c r="H85" s="103"/>
      <c r="I85" s="38"/>
      <c r="J85" s="31"/>
      <c r="K85" s="31"/>
      <c r="L85" s="31"/>
      <c r="M85" s="31"/>
    </row>
    <row r="86" spans="1:13" ht="15.95" customHeight="1" x14ac:dyDescent="0.25">
      <c r="A86" s="29"/>
      <c r="B86" s="103"/>
      <c r="C86" s="103"/>
      <c r="D86" s="103"/>
      <c r="E86" s="103"/>
      <c r="F86" s="103"/>
      <c r="G86" s="103"/>
      <c r="H86" s="103"/>
      <c r="I86" s="38"/>
      <c r="J86" s="31"/>
      <c r="K86" s="31"/>
      <c r="L86" s="31"/>
      <c r="M86" s="31"/>
    </row>
    <row r="87" spans="1:13" ht="15.95" customHeight="1" x14ac:dyDescent="0.25">
      <c r="A87" s="29"/>
      <c r="B87" s="37"/>
      <c r="C87" s="37"/>
      <c r="D87" s="37"/>
      <c r="E87" s="37"/>
      <c r="F87" s="37"/>
      <c r="G87" s="37"/>
      <c r="H87" s="37"/>
      <c r="I87" s="38"/>
      <c r="J87" s="31"/>
      <c r="K87" s="31"/>
      <c r="L87" s="31"/>
      <c r="M87" s="31"/>
    </row>
    <row r="88" spans="1:13" ht="15.95" customHeight="1" thickBot="1" x14ac:dyDescent="0.3">
      <c r="A88" s="39"/>
      <c r="B88" s="39"/>
      <c r="C88" s="39"/>
      <c r="D88" s="39"/>
      <c r="E88" s="39"/>
      <c r="F88" s="39"/>
      <c r="G88" s="39"/>
      <c r="H88" s="39"/>
      <c r="I88" s="40"/>
      <c r="J88" s="31"/>
      <c r="K88" s="31"/>
      <c r="L88" s="31"/>
      <c r="M88" s="31"/>
    </row>
    <row r="89" spans="1:13" x14ac:dyDescent="0.25">
      <c r="B89" s="31"/>
      <c r="C89" s="31"/>
      <c r="D89" s="31"/>
      <c r="E89" s="31"/>
      <c r="F89" s="31"/>
      <c r="G89" s="31"/>
      <c r="H89" s="31"/>
      <c r="I89" s="31"/>
      <c r="J89" s="31"/>
      <c r="K89" s="31"/>
      <c r="L89" s="31"/>
      <c r="M89" s="31"/>
    </row>
    <row r="90" spans="1:13" x14ac:dyDescent="0.25">
      <c r="B90" s="31"/>
      <c r="C90" s="31"/>
      <c r="D90" s="31"/>
      <c r="E90" s="31"/>
      <c r="F90" s="31"/>
      <c r="G90" s="31"/>
      <c r="H90" s="31"/>
      <c r="I90" s="31"/>
      <c r="J90" s="31"/>
      <c r="K90" s="31"/>
      <c r="L90" s="31"/>
      <c r="M90" s="31"/>
    </row>
    <row r="91" spans="1:13" x14ac:dyDescent="0.25">
      <c r="B91" s="31"/>
      <c r="C91" s="31"/>
      <c r="D91" s="31"/>
      <c r="E91" s="31"/>
      <c r="F91" s="31"/>
      <c r="G91" s="31"/>
      <c r="H91" s="31"/>
      <c r="I91" s="31"/>
      <c r="J91" s="31"/>
      <c r="K91" s="31"/>
      <c r="L91" s="31"/>
      <c r="M91" s="31"/>
    </row>
    <row r="92" spans="1:13" x14ac:dyDescent="0.25">
      <c r="B92" s="31"/>
      <c r="C92" s="31"/>
      <c r="D92" s="31"/>
      <c r="E92" s="31"/>
      <c r="F92" s="31"/>
      <c r="G92" s="31"/>
      <c r="H92" s="31"/>
      <c r="I92" s="31"/>
      <c r="J92" s="31"/>
      <c r="K92" s="31"/>
      <c r="L92" s="31"/>
      <c r="M92" s="31"/>
    </row>
    <row r="93" spans="1:13" x14ac:dyDescent="0.25">
      <c r="B93" s="31"/>
      <c r="C93" s="31"/>
      <c r="D93" s="31"/>
      <c r="E93" s="31"/>
      <c r="F93" s="31"/>
      <c r="G93" s="31"/>
      <c r="H93" s="31"/>
      <c r="I93" s="31"/>
      <c r="J93" s="31"/>
      <c r="K93" s="31"/>
      <c r="L93" s="31"/>
      <c r="M93" s="31"/>
    </row>
    <row r="94" spans="1:13" x14ac:dyDescent="0.25">
      <c r="B94" s="31"/>
      <c r="C94" s="31"/>
      <c r="D94" s="31"/>
      <c r="E94" s="31"/>
      <c r="F94" s="31"/>
      <c r="G94" s="31"/>
      <c r="H94" s="31"/>
      <c r="I94" s="31"/>
      <c r="J94" s="31"/>
      <c r="K94" s="31"/>
      <c r="L94" s="31"/>
      <c r="M94" s="31"/>
    </row>
    <row r="95" spans="1:13" x14ac:dyDescent="0.25">
      <c r="B95" s="31"/>
      <c r="C95" s="31"/>
      <c r="D95" s="31"/>
      <c r="E95" s="31"/>
      <c r="F95" s="31"/>
      <c r="G95" s="31"/>
      <c r="H95" s="31"/>
      <c r="I95" s="31"/>
      <c r="J95" s="31"/>
      <c r="K95" s="31"/>
      <c r="L95" s="31"/>
      <c r="M95" s="31"/>
    </row>
    <row r="96" spans="1:13" x14ac:dyDescent="0.25">
      <c r="B96" s="31"/>
      <c r="C96" s="31"/>
      <c r="D96" s="31"/>
      <c r="E96" s="31"/>
      <c r="F96" s="31"/>
      <c r="G96" s="31"/>
      <c r="H96" s="31"/>
      <c r="I96" s="31"/>
      <c r="J96" s="31"/>
      <c r="K96" s="31"/>
      <c r="L96" s="31"/>
      <c r="M96" s="31"/>
    </row>
    <row r="97" spans="2:13" x14ac:dyDescent="0.25">
      <c r="B97" s="31"/>
      <c r="C97" s="31"/>
      <c r="D97" s="31"/>
      <c r="E97" s="31"/>
      <c r="F97" s="31"/>
      <c r="G97" s="31"/>
      <c r="H97" s="31"/>
      <c r="I97" s="31"/>
      <c r="J97" s="31"/>
      <c r="K97" s="31"/>
      <c r="L97" s="31"/>
      <c r="M97" s="31"/>
    </row>
    <row r="98" spans="2:13" x14ac:dyDescent="0.25">
      <c r="B98" s="31"/>
      <c r="C98" s="31"/>
      <c r="D98" s="31"/>
      <c r="E98" s="31"/>
      <c r="F98" s="31"/>
      <c r="G98" s="31"/>
      <c r="H98" s="31"/>
      <c r="I98" s="31"/>
      <c r="J98" s="31"/>
      <c r="K98" s="31"/>
      <c r="L98" s="31"/>
      <c r="M98" s="31"/>
    </row>
    <row r="99" spans="2:13" x14ac:dyDescent="0.25">
      <c r="B99" s="31"/>
      <c r="C99" s="31"/>
      <c r="D99" s="31"/>
      <c r="E99" s="31"/>
      <c r="F99" s="31"/>
      <c r="G99" s="31"/>
      <c r="H99" s="31"/>
      <c r="I99" s="31"/>
      <c r="J99" s="31"/>
      <c r="K99" s="31"/>
      <c r="L99" s="31"/>
      <c r="M99" s="31"/>
    </row>
    <row r="100" spans="2:13" x14ac:dyDescent="0.25">
      <c r="B100" s="31"/>
      <c r="C100" s="31"/>
      <c r="D100" s="31"/>
      <c r="E100" s="31"/>
      <c r="F100" s="31"/>
      <c r="G100" s="31"/>
      <c r="H100" s="31"/>
      <c r="I100" s="31"/>
      <c r="J100" s="31"/>
      <c r="K100" s="31"/>
      <c r="L100" s="31"/>
      <c r="M100" s="31"/>
    </row>
    <row r="101" spans="2:13" x14ac:dyDescent="0.25">
      <c r="B101" s="31"/>
      <c r="C101" s="31"/>
      <c r="D101" s="31"/>
      <c r="E101" s="31"/>
      <c r="F101" s="31"/>
      <c r="G101" s="31"/>
      <c r="H101" s="31"/>
      <c r="I101" s="31"/>
      <c r="J101" s="31"/>
      <c r="K101" s="31"/>
      <c r="L101" s="31"/>
      <c r="M101" s="31"/>
    </row>
  </sheetData>
  <mergeCells count="16">
    <mergeCell ref="B85:H86"/>
    <mergeCell ref="C7:G7"/>
    <mergeCell ref="C15:G15"/>
    <mergeCell ref="C26:G26"/>
    <mergeCell ref="C34:G34"/>
    <mergeCell ref="C45:G45"/>
    <mergeCell ref="D54:E54"/>
    <mergeCell ref="F54:G54"/>
    <mergeCell ref="D53:G53"/>
    <mergeCell ref="B54:B55"/>
    <mergeCell ref="C54:C55"/>
    <mergeCell ref="H1:I1"/>
    <mergeCell ref="B66:H67"/>
    <mergeCell ref="B70:H71"/>
    <mergeCell ref="B74:H75"/>
    <mergeCell ref="B4:H5"/>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2">
    <dataValidation type="decimal" allowBlank="1" showInputMessage="1" showErrorMessage="1" sqref="A64">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20</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Grid'!B:B,MATCH('20'!A1,'Point Grid'!A:A,0))</f>
        <v>2.25</v>
      </c>
      <c r="B4" s="33" t="s">
        <v>221</v>
      </c>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6" t="s">
        <v>224</v>
      </c>
      <c r="C6" s="96"/>
      <c r="D6" s="96"/>
      <c r="E6" s="96"/>
      <c r="F6" s="96"/>
      <c r="G6" s="96"/>
      <c r="H6" s="96"/>
      <c r="I6" s="38"/>
      <c r="J6" s="31"/>
      <c r="K6" s="31"/>
      <c r="L6" s="31"/>
      <c r="M6" s="31"/>
    </row>
    <row r="7" spans="1:13" ht="15.95" customHeight="1" thickBot="1" x14ac:dyDescent="0.3">
      <c r="A7" s="9">
        <f>INDEX('Point Grid'!$C$8:$I$32,MATCH($A$1,'Point Grid'!$A$8:$A$32,0),MATCH(A6,'Point Grid'!$C$7:$I$7,0))</f>
        <v>0.5</v>
      </c>
      <c r="B7" s="96"/>
      <c r="C7" s="96"/>
      <c r="D7" s="96"/>
      <c r="E7" s="96"/>
      <c r="F7" s="96"/>
      <c r="G7" s="96"/>
      <c r="H7" s="96"/>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6" t="s">
        <v>223</v>
      </c>
      <c r="C10" s="96"/>
      <c r="D10" s="96"/>
      <c r="E10" s="96"/>
      <c r="F10" s="96"/>
      <c r="G10" s="96"/>
      <c r="H10" s="96"/>
      <c r="I10" s="38"/>
      <c r="J10" s="31"/>
      <c r="K10" s="31"/>
      <c r="L10" s="31"/>
      <c r="M10" s="31"/>
    </row>
    <row r="11" spans="1:13" ht="15.95" customHeight="1" thickBot="1" x14ac:dyDescent="0.3">
      <c r="A11" s="9">
        <f>INDEX('Point Grid'!$C$8:$I$32,MATCH($A$1,'Point Grid'!$A$8:$A$32,0),MATCH(A10,'Point Grid'!$C$7:$I$7,0))</f>
        <v>1.25</v>
      </c>
      <c r="B11" s="96"/>
      <c r="C11" s="96"/>
      <c r="D11" s="96"/>
      <c r="E11" s="96"/>
      <c r="F11" s="96"/>
      <c r="G11" s="96"/>
      <c r="H11" s="96"/>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6" t="s">
        <v>222</v>
      </c>
      <c r="C14" s="96"/>
      <c r="D14" s="96"/>
      <c r="E14" s="96"/>
      <c r="F14" s="96"/>
      <c r="G14" s="96"/>
      <c r="H14" s="96"/>
      <c r="I14" s="38"/>
      <c r="J14" s="31"/>
      <c r="K14" s="31"/>
      <c r="L14" s="31"/>
      <c r="M14" s="31"/>
    </row>
    <row r="15" spans="1:13" ht="15.95" customHeight="1" thickBot="1" x14ac:dyDescent="0.3">
      <c r="A15" s="9">
        <f>INDEX('Point Grid'!$C$8:$I$32,MATCH($A$1,'Point Grid'!$A$8:$A$32,0),MATCH(A14,'Point Grid'!$C$7:$I$7,0))</f>
        <v>0.5</v>
      </c>
      <c r="B15" s="96"/>
      <c r="C15" s="96"/>
      <c r="D15" s="96"/>
      <c r="E15" s="96"/>
      <c r="F15" s="96"/>
      <c r="G15" s="96"/>
      <c r="H15" s="96"/>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4">
    <mergeCell ref="B6:H7"/>
    <mergeCell ref="B10:H11"/>
    <mergeCell ref="B14:H15"/>
    <mergeCell ref="H1:I1"/>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49"/>
  <sheetViews>
    <sheetView zoomScaleNormal="100" workbookViewId="0"/>
  </sheetViews>
  <sheetFormatPr defaultColWidth="9.140625" defaultRowHeight="15" x14ac:dyDescent="0.25"/>
  <cols>
    <col min="1" max="1" width="9.140625" style="24"/>
    <col min="2" max="5" width="11.140625" style="24" customWidth="1"/>
    <col min="6" max="6" width="11.42578125" style="24" customWidth="1"/>
    <col min="7" max="8" width="15.140625" style="24" customWidth="1"/>
    <col min="9" max="9" width="11.42578125" style="24" customWidth="1"/>
    <col min="10" max="16384" width="9.140625" style="24"/>
  </cols>
  <sheetData>
    <row r="1" spans="1:13" ht="15.95" customHeight="1" x14ac:dyDescent="0.25">
      <c r="A1" s="7">
        <v>21</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Grid'!B:B,MATCH('21'!A1,'Point Grid'!A:A,0))</f>
        <v>2</v>
      </c>
      <c r="B4" s="33" t="s">
        <v>35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59"/>
      <c r="C6" s="102" t="s">
        <v>225</v>
      </c>
      <c r="D6" s="102"/>
      <c r="E6" s="102"/>
      <c r="F6" s="33"/>
      <c r="G6" s="33"/>
      <c r="H6" s="33"/>
      <c r="I6" s="36"/>
      <c r="J6" s="31"/>
      <c r="K6" s="31"/>
      <c r="L6" s="31"/>
      <c r="M6" s="31"/>
    </row>
    <row r="7" spans="1:13" ht="15.95" customHeight="1" x14ac:dyDescent="0.25">
      <c r="A7" s="9"/>
      <c r="B7" s="45" t="s">
        <v>177</v>
      </c>
      <c r="C7" s="45" t="s">
        <v>178</v>
      </c>
      <c r="D7" s="45" t="s">
        <v>179</v>
      </c>
      <c r="E7" s="45" t="s">
        <v>180</v>
      </c>
      <c r="F7" s="33"/>
      <c r="G7" s="33"/>
      <c r="H7" s="33"/>
      <c r="I7" s="36"/>
      <c r="J7" s="31"/>
      <c r="K7" s="31"/>
      <c r="L7" s="31"/>
      <c r="M7" s="31"/>
    </row>
    <row r="8" spans="1:13" ht="15.95" customHeight="1" x14ac:dyDescent="0.25">
      <c r="A8" s="9"/>
      <c r="B8" s="43">
        <v>2012</v>
      </c>
      <c r="C8" s="44">
        <v>500</v>
      </c>
      <c r="D8" s="44">
        <v>750</v>
      </c>
      <c r="E8" s="44">
        <v>1000</v>
      </c>
      <c r="F8" s="33"/>
      <c r="G8" s="33"/>
      <c r="H8" s="33"/>
      <c r="I8" s="36"/>
      <c r="J8" s="31"/>
      <c r="K8" s="31"/>
      <c r="L8" s="31"/>
      <c r="M8" s="31"/>
    </row>
    <row r="9" spans="1:13" ht="15.95" customHeight="1" x14ac:dyDescent="0.25">
      <c r="A9" s="9"/>
      <c r="B9" s="43">
        <v>2013</v>
      </c>
      <c r="C9" s="44">
        <v>575</v>
      </c>
      <c r="D9" s="44">
        <v>865</v>
      </c>
      <c r="E9" s="44"/>
      <c r="F9" s="33"/>
      <c r="G9" s="33"/>
      <c r="H9" s="33"/>
      <c r="I9" s="36"/>
      <c r="J9" s="31"/>
      <c r="K9" s="31"/>
      <c r="L9" s="31"/>
      <c r="M9" s="31"/>
    </row>
    <row r="10" spans="1:13" ht="15.95" customHeight="1" x14ac:dyDescent="0.25">
      <c r="A10" s="9"/>
      <c r="B10" s="43">
        <v>2014</v>
      </c>
      <c r="C10" s="44">
        <v>800</v>
      </c>
      <c r="D10" s="44"/>
      <c r="E10" s="44"/>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59"/>
      <c r="C12" s="102" t="s">
        <v>226</v>
      </c>
      <c r="D12" s="102"/>
      <c r="E12" s="102"/>
      <c r="F12" s="33"/>
      <c r="G12" s="33"/>
      <c r="H12" s="33"/>
      <c r="I12" s="36"/>
      <c r="J12" s="31"/>
      <c r="K12" s="31"/>
      <c r="L12" s="31"/>
      <c r="M12" s="31"/>
    </row>
    <row r="13" spans="1:13" ht="15.95" customHeight="1" x14ac:dyDescent="0.25">
      <c r="A13" s="9"/>
      <c r="B13" s="45" t="s">
        <v>177</v>
      </c>
      <c r="C13" s="45" t="s">
        <v>178</v>
      </c>
      <c r="D13" s="45" t="s">
        <v>179</v>
      </c>
      <c r="E13" s="45" t="s">
        <v>180</v>
      </c>
      <c r="F13" s="33"/>
      <c r="G13" s="33"/>
      <c r="H13" s="33"/>
      <c r="I13" s="36"/>
      <c r="J13" s="31"/>
      <c r="K13" s="31"/>
      <c r="L13" s="31"/>
      <c r="M13" s="31"/>
    </row>
    <row r="14" spans="1:13" ht="15.95" customHeight="1" x14ac:dyDescent="0.25">
      <c r="A14" s="9"/>
      <c r="B14" s="43">
        <v>2012</v>
      </c>
      <c r="C14" s="44">
        <v>300</v>
      </c>
      <c r="D14" s="44">
        <v>500</v>
      </c>
      <c r="E14" s="44">
        <v>875</v>
      </c>
      <c r="F14" s="33"/>
      <c r="G14" s="33"/>
      <c r="H14" s="33"/>
      <c r="I14" s="36"/>
      <c r="J14" s="31"/>
      <c r="K14" s="31"/>
      <c r="L14" s="31"/>
      <c r="M14" s="31"/>
    </row>
    <row r="15" spans="1:13" ht="15.95" customHeight="1" x14ac:dyDescent="0.25">
      <c r="A15" s="9"/>
      <c r="B15" s="43">
        <v>2013</v>
      </c>
      <c r="C15" s="44">
        <v>350</v>
      </c>
      <c r="D15" s="44">
        <v>800</v>
      </c>
      <c r="E15" s="44"/>
      <c r="F15" s="33"/>
      <c r="G15" s="33"/>
      <c r="H15" s="33"/>
      <c r="I15" s="36"/>
      <c r="J15" s="31"/>
      <c r="K15" s="31"/>
      <c r="L15" s="31"/>
      <c r="M15" s="31"/>
    </row>
    <row r="16" spans="1:13" ht="15.95" customHeight="1" x14ac:dyDescent="0.25">
      <c r="A16" s="9"/>
      <c r="B16" s="43">
        <v>2014</v>
      </c>
      <c r="C16" s="44">
        <v>750</v>
      </c>
      <c r="D16" s="44"/>
      <c r="E16" s="44"/>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28"/>
      <c r="B18" s="33" t="s">
        <v>227</v>
      </c>
      <c r="C18" s="33"/>
      <c r="D18" s="33"/>
      <c r="E18" s="33"/>
      <c r="F18" s="33"/>
      <c r="G18" s="33"/>
      <c r="H18" s="33"/>
      <c r="I18" s="36"/>
      <c r="J18" s="31"/>
      <c r="K18" s="31"/>
      <c r="L18" s="31"/>
      <c r="M18" s="31"/>
    </row>
    <row r="19" spans="1:13" ht="15.95" customHeight="1" x14ac:dyDescent="0.25">
      <c r="A19" s="26"/>
      <c r="B19" s="33"/>
      <c r="C19" s="33"/>
      <c r="D19" s="33"/>
      <c r="E19" s="33"/>
      <c r="F19" s="33"/>
      <c r="G19" s="33"/>
      <c r="H19" s="33"/>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96" t="s">
        <v>228</v>
      </c>
      <c r="C21" s="96"/>
      <c r="D21" s="96"/>
      <c r="E21" s="96"/>
      <c r="F21" s="96"/>
      <c r="G21" s="96"/>
      <c r="H21" s="96"/>
      <c r="I21" s="38"/>
      <c r="J21" s="31"/>
      <c r="K21" s="31"/>
      <c r="L21" s="31"/>
      <c r="M21" s="31"/>
    </row>
    <row r="22" spans="1:13" ht="15.95" customHeight="1" thickBot="1" x14ac:dyDescent="0.3">
      <c r="A22" s="9">
        <f>INDEX('Point Grid'!$C$8:$I$32,MATCH($A$1,'Point Grid'!$A$8:$A$32,0),MATCH(A21,'Point Grid'!$C$7:$I$7,0))</f>
        <v>1.5</v>
      </c>
      <c r="B22" s="96"/>
      <c r="C22" s="96"/>
      <c r="D22" s="96"/>
      <c r="E22" s="96"/>
      <c r="F22" s="96"/>
      <c r="G22" s="96"/>
      <c r="H22" s="96"/>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x14ac:dyDescent="0.25">
      <c r="A24" s="29"/>
      <c r="B24" s="37"/>
      <c r="C24" s="37"/>
      <c r="D24" s="37"/>
      <c r="E24" s="37"/>
      <c r="F24" s="37"/>
      <c r="G24" s="37"/>
      <c r="H24" s="37"/>
      <c r="I24" s="38"/>
      <c r="J24" s="31"/>
      <c r="K24" s="31"/>
      <c r="L24" s="31"/>
      <c r="M24" s="31"/>
    </row>
    <row r="25" spans="1:13" ht="15.95" customHeight="1" x14ac:dyDescent="0.25">
      <c r="A25" s="26" t="s">
        <v>3</v>
      </c>
      <c r="B25" s="96" t="s">
        <v>229</v>
      </c>
      <c r="C25" s="96"/>
      <c r="D25" s="96"/>
      <c r="E25" s="96"/>
      <c r="F25" s="96"/>
      <c r="G25" s="96"/>
      <c r="H25" s="96"/>
      <c r="I25" s="38"/>
      <c r="J25" s="31"/>
      <c r="K25" s="31"/>
      <c r="L25" s="31"/>
      <c r="M25" s="31"/>
    </row>
    <row r="26" spans="1:13" ht="15.95" customHeight="1" thickBot="1" x14ac:dyDescent="0.3">
      <c r="A26" s="9">
        <f>INDEX('Point Grid'!$C$8:$I$32,MATCH($A$1,'Point Grid'!$A$8:$A$32,0),MATCH(A25,'Point Grid'!$C$7:$I$7,0))</f>
        <v>0.5</v>
      </c>
      <c r="B26" s="96"/>
      <c r="C26" s="96"/>
      <c r="D26" s="96"/>
      <c r="E26" s="96"/>
      <c r="F26" s="96"/>
      <c r="G26" s="96"/>
      <c r="H26" s="96"/>
      <c r="I26" s="38"/>
      <c r="J26" s="31"/>
      <c r="K26" s="31"/>
      <c r="L26" s="31"/>
      <c r="M26" s="31"/>
    </row>
    <row r="27" spans="1:13" ht="15.95" customHeight="1" thickBot="1" x14ac:dyDescent="0.3">
      <c r="A27" s="5"/>
      <c r="B27" s="37"/>
      <c r="C27" s="37"/>
      <c r="D27" s="37"/>
      <c r="E27" s="37"/>
      <c r="F27" s="37"/>
      <c r="G27" s="37"/>
      <c r="H27" s="37"/>
      <c r="I27" s="38"/>
      <c r="J27" s="31"/>
      <c r="K27" s="31"/>
      <c r="L27" s="31"/>
      <c r="M27" s="31"/>
    </row>
    <row r="28" spans="1:13" ht="15.95" customHeight="1" x14ac:dyDescent="0.25">
      <c r="A28" s="29"/>
      <c r="B28" s="37"/>
      <c r="C28" s="37" t="s">
        <v>230</v>
      </c>
      <c r="D28" s="37"/>
      <c r="E28" s="37"/>
      <c r="F28" s="37"/>
      <c r="G28" s="37"/>
      <c r="H28" s="37"/>
      <c r="I28" s="38"/>
      <c r="J28" s="31"/>
      <c r="K28" s="31"/>
      <c r="L28" s="31"/>
      <c r="M28" s="31"/>
    </row>
    <row r="29" spans="1:13" ht="15.95" customHeight="1" x14ac:dyDescent="0.25">
      <c r="A29" s="29"/>
      <c r="B29" s="45" t="s">
        <v>177</v>
      </c>
      <c r="C29" s="45" t="s">
        <v>178</v>
      </c>
      <c r="D29" s="45" t="s">
        <v>179</v>
      </c>
      <c r="E29" s="45" t="s">
        <v>180</v>
      </c>
      <c r="F29" s="53"/>
      <c r="G29" s="53"/>
      <c r="H29" s="53"/>
      <c r="I29" s="38"/>
      <c r="J29" s="31"/>
      <c r="K29" s="31"/>
      <c r="L29" s="31"/>
      <c r="M29" s="31"/>
    </row>
    <row r="30" spans="1:13" ht="15.95" customHeight="1" x14ac:dyDescent="0.25">
      <c r="A30" s="29"/>
      <c r="B30" s="43">
        <v>2012</v>
      </c>
      <c r="C30" s="80">
        <v>24000</v>
      </c>
      <c r="D30" s="80">
        <v>34667</v>
      </c>
      <c r="E30" s="80">
        <v>35657</v>
      </c>
      <c r="F30" s="53"/>
      <c r="G30" s="53"/>
      <c r="H30" s="53"/>
      <c r="I30" s="38"/>
      <c r="J30" s="31"/>
      <c r="K30" s="31"/>
      <c r="L30" s="31"/>
      <c r="M30" s="31"/>
    </row>
    <row r="31" spans="1:13" ht="15.95" customHeight="1" x14ac:dyDescent="0.25">
      <c r="A31" s="29"/>
      <c r="B31" s="43">
        <v>2013</v>
      </c>
      <c r="C31" s="80">
        <v>26087</v>
      </c>
      <c r="D31" s="80">
        <v>28142</v>
      </c>
      <c r="E31" s="80"/>
      <c r="F31" s="37"/>
      <c r="G31" s="37"/>
      <c r="H31" s="37"/>
      <c r="I31" s="38"/>
      <c r="J31" s="31"/>
      <c r="K31" s="31"/>
      <c r="L31" s="31"/>
      <c r="M31" s="31"/>
    </row>
    <row r="32" spans="1:13" ht="15.95" customHeight="1" x14ac:dyDescent="0.25">
      <c r="A32" s="29"/>
      <c r="B32" s="43">
        <v>2014</v>
      </c>
      <c r="C32" s="80">
        <v>16111</v>
      </c>
      <c r="D32" s="80"/>
      <c r="E32" s="80"/>
      <c r="F32" s="37"/>
      <c r="G32" s="37"/>
      <c r="H32" s="37"/>
      <c r="I32" s="38"/>
      <c r="J32" s="31"/>
      <c r="K32" s="31"/>
      <c r="L32" s="31"/>
      <c r="M32" s="31"/>
    </row>
    <row r="33" spans="1:13" ht="15.95" customHeight="1" x14ac:dyDescent="0.25">
      <c r="A33" s="29"/>
      <c r="B33" s="53"/>
      <c r="C33" s="53"/>
      <c r="D33" s="53"/>
      <c r="E33" s="53"/>
      <c r="F33" s="53"/>
      <c r="G33" s="53"/>
      <c r="H33" s="53"/>
      <c r="I33" s="38"/>
      <c r="J33" s="31"/>
      <c r="K33" s="31"/>
      <c r="L33" s="31"/>
      <c r="M33" s="31"/>
    </row>
    <row r="34" spans="1:13" ht="15.95" customHeight="1" x14ac:dyDescent="0.25">
      <c r="A34" s="29"/>
      <c r="B34" s="33" t="s">
        <v>231</v>
      </c>
      <c r="C34" s="53"/>
      <c r="D34" s="53"/>
      <c r="E34" s="53"/>
      <c r="F34" s="53"/>
      <c r="G34" s="53"/>
      <c r="H34" s="53"/>
      <c r="I34" s="38"/>
      <c r="J34" s="31"/>
      <c r="K34" s="31"/>
      <c r="L34" s="31"/>
      <c r="M34" s="31"/>
    </row>
    <row r="35" spans="1:13" ht="15.95" customHeight="1" x14ac:dyDescent="0.25">
      <c r="A35" s="29"/>
      <c r="B35" s="37"/>
      <c r="C35" s="37"/>
      <c r="D35" s="37"/>
      <c r="E35" s="37"/>
      <c r="F35" s="37"/>
      <c r="G35" s="37"/>
      <c r="H35" s="37"/>
      <c r="I35" s="38"/>
      <c r="J35" s="31"/>
      <c r="K35" s="31"/>
      <c r="L35" s="31"/>
      <c r="M35" s="31"/>
    </row>
    <row r="36" spans="1:13" ht="15.95" customHeight="1" thickBot="1" x14ac:dyDescent="0.3">
      <c r="A36" s="30"/>
      <c r="B36" s="39"/>
      <c r="C36" s="39"/>
      <c r="D36" s="39"/>
      <c r="E36" s="39"/>
      <c r="F36" s="39"/>
      <c r="G36" s="39"/>
      <c r="H36" s="39"/>
      <c r="I36" s="40"/>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sheetData>
  <mergeCells count="5">
    <mergeCell ref="B25:H26"/>
    <mergeCell ref="H1:I1"/>
    <mergeCell ref="B21:H22"/>
    <mergeCell ref="C6:E6"/>
    <mergeCell ref="C12:E12"/>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3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22</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Grid'!B:B,MATCH('22'!A1,'Point Grid'!A:A,0))</f>
        <v>2</v>
      </c>
      <c r="B4" s="96" t="s">
        <v>232</v>
      </c>
      <c r="C4" s="96"/>
      <c r="D4" s="96"/>
      <c r="E4" s="96"/>
      <c r="F4" s="96"/>
      <c r="G4" s="96"/>
      <c r="H4" s="96"/>
      <c r="I4" s="36"/>
      <c r="J4" s="31"/>
      <c r="K4" s="31"/>
      <c r="L4" s="31"/>
      <c r="M4" s="31"/>
    </row>
    <row r="5" spans="1:13" ht="15.95" customHeight="1" x14ac:dyDescent="0.25">
      <c r="A5" s="9"/>
      <c r="B5" s="96"/>
      <c r="C5" s="96"/>
      <c r="D5" s="96"/>
      <c r="E5" s="96"/>
      <c r="F5" s="96"/>
      <c r="G5" s="96"/>
      <c r="H5" s="96"/>
      <c r="I5" s="36"/>
      <c r="J5" s="31"/>
      <c r="K5" s="31"/>
      <c r="L5" s="31"/>
      <c r="M5" s="31"/>
    </row>
    <row r="6" spans="1:13" ht="15.95" customHeight="1" x14ac:dyDescent="0.25">
      <c r="A6" s="9"/>
      <c r="B6" s="96"/>
      <c r="C6" s="96"/>
      <c r="D6" s="96"/>
      <c r="E6" s="96"/>
      <c r="F6" s="96"/>
      <c r="G6" s="96"/>
      <c r="H6" s="96"/>
      <c r="I6" s="36"/>
      <c r="J6" s="31"/>
      <c r="K6" s="31"/>
      <c r="L6" s="31"/>
      <c r="M6" s="31"/>
    </row>
    <row r="7" spans="1:13" ht="15.95" customHeight="1" x14ac:dyDescent="0.25">
      <c r="A7" s="9"/>
      <c r="B7" s="96"/>
      <c r="C7" s="96"/>
      <c r="D7" s="96"/>
      <c r="E7" s="96"/>
      <c r="F7" s="96"/>
      <c r="G7" s="96"/>
      <c r="H7" s="96"/>
      <c r="I7" s="36"/>
      <c r="J7" s="31"/>
      <c r="K7" s="31"/>
      <c r="L7" s="31"/>
      <c r="M7" s="31"/>
    </row>
    <row r="8" spans="1:13" ht="15.95" customHeight="1" x14ac:dyDescent="0.25">
      <c r="A8" s="9"/>
      <c r="B8" s="96"/>
      <c r="C8" s="96"/>
      <c r="D8" s="96"/>
      <c r="E8" s="96"/>
      <c r="F8" s="96"/>
      <c r="G8" s="96"/>
      <c r="H8" s="96"/>
      <c r="I8" s="36"/>
      <c r="J8" s="31"/>
      <c r="K8" s="31"/>
      <c r="L8" s="31"/>
      <c r="M8" s="31"/>
    </row>
    <row r="9" spans="1:13" ht="15.95" customHeight="1" x14ac:dyDescent="0.25">
      <c r="A9" s="9"/>
      <c r="B9" s="96"/>
      <c r="C9" s="96"/>
      <c r="D9" s="96"/>
      <c r="E9" s="96"/>
      <c r="F9" s="96"/>
      <c r="G9" s="96"/>
      <c r="H9" s="96"/>
      <c r="I9" s="36"/>
      <c r="J9" s="31"/>
      <c r="K9" s="31"/>
      <c r="L9" s="31"/>
      <c r="M9" s="31"/>
    </row>
    <row r="10" spans="1:13" ht="15.95" customHeight="1" x14ac:dyDescent="0.25">
      <c r="A10" s="29"/>
      <c r="B10" s="37"/>
      <c r="C10" s="37"/>
      <c r="D10" s="37"/>
      <c r="E10" s="37"/>
      <c r="F10" s="37"/>
      <c r="G10" s="37"/>
      <c r="H10" s="37"/>
      <c r="I10" s="38"/>
      <c r="J10" s="31"/>
      <c r="K10" s="31"/>
      <c r="L10" s="31"/>
      <c r="M10" s="31"/>
    </row>
    <row r="11" spans="1:13" ht="15.95" customHeight="1" x14ac:dyDescent="0.25">
      <c r="A11" s="26" t="s">
        <v>2</v>
      </c>
      <c r="B11" s="97" t="s">
        <v>233</v>
      </c>
      <c r="C11" s="97"/>
      <c r="D11" s="97"/>
      <c r="E11" s="97"/>
      <c r="F11" s="97"/>
      <c r="G11" s="97"/>
      <c r="H11" s="97"/>
      <c r="I11" s="38"/>
      <c r="J11" s="31"/>
      <c r="K11" s="31"/>
      <c r="L11" s="31"/>
      <c r="M11" s="31"/>
    </row>
    <row r="12" spans="1:13" ht="15.95" customHeight="1" thickBot="1" x14ac:dyDescent="0.3">
      <c r="A12" s="9">
        <f>INDEX('Point Grid'!$C$8:$I$32,MATCH($A$1,'Point Grid'!$A$8:$A$32,0),MATCH(A11,'Point Grid'!$C$7:$I$7,0))</f>
        <v>0.5</v>
      </c>
      <c r="B12" s="97"/>
      <c r="C12" s="97"/>
      <c r="D12" s="97"/>
      <c r="E12" s="97"/>
      <c r="F12" s="97"/>
      <c r="G12" s="97"/>
      <c r="H12" s="97"/>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3</v>
      </c>
      <c r="B15" s="97" t="s">
        <v>234</v>
      </c>
      <c r="C15" s="97"/>
      <c r="D15" s="97"/>
      <c r="E15" s="97"/>
      <c r="F15" s="97"/>
      <c r="G15" s="97"/>
      <c r="H15" s="97"/>
      <c r="I15" s="38"/>
      <c r="J15" s="31"/>
      <c r="K15" s="31"/>
      <c r="L15" s="31"/>
      <c r="M15" s="31"/>
    </row>
    <row r="16" spans="1:13" ht="15.95" customHeight="1" thickBot="1" x14ac:dyDescent="0.3">
      <c r="A16" s="9">
        <f>INDEX('Point Grid'!$C$8:$I$32,MATCH($A$1,'Point Grid'!$A$8:$A$32,0),MATCH(A15,'Point Grid'!$C$7:$I$7,0))</f>
        <v>0.5</v>
      </c>
      <c r="B16" s="97"/>
      <c r="C16" s="97"/>
      <c r="D16" s="97"/>
      <c r="E16" s="97"/>
      <c r="F16" s="97"/>
      <c r="G16" s="97"/>
      <c r="H16" s="97"/>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4</v>
      </c>
      <c r="B19" s="97" t="s">
        <v>235</v>
      </c>
      <c r="C19" s="97"/>
      <c r="D19" s="97"/>
      <c r="E19" s="97"/>
      <c r="F19" s="97"/>
      <c r="G19" s="97"/>
      <c r="H19" s="97"/>
      <c r="I19" s="38"/>
      <c r="J19" s="31"/>
      <c r="K19" s="31"/>
      <c r="L19" s="31"/>
      <c r="M19" s="31"/>
    </row>
    <row r="20" spans="1:13" ht="15.95" customHeight="1" thickBot="1" x14ac:dyDescent="0.3">
      <c r="A20" s="9">
        <f>INDEX('Point Grid'!$C$8:$I$32,MATCH($A$1,'Point Grid'!$A$8:$A$32,0),MATCH(A19,'Point Grid'!$C$7:$I$7,0))</f>
        <v>0.5</v>
      </c>
      <c r="B20" s="97"/>
      <c r="C20" s="97"/>
      <c r="D20" s="97"/>
      <c r="E20" s="97"/>
      <c r="F20" s="97"/>
      <c r="G20" s="97"/>
      <c r="H20" s="97"/>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5</v>
      </c>
      <c r="B23" s="97" t="s">
        <v>236</v>
      </c>
      <c r="C23" s="97"/>
      <c r="D23" s="97"/>
      <c r="E23" s="97"/>
      <c r="F23" s="97"/>
      <c r="G23" s="97"/>
      <c r="H23" s="97"/>
      <c r="I23" s="38"/>
      <c r="J23" s="31"/>
      <c r="K23" s="31"/>
      <c r="L23" s="31"/>
      <c r="M23" s="31"/>
    </row>
    <row r="24" spans="1:13" ht="15.95" customHeight="1" thickBot="1" x14ac:dyDescent="0.3">
      <c r="A24" s="9">
        <f>INDEX('Point Grid'!$C$8:$I$32,MATCH($A$1,'Point Grid'!$A$8:$A$32,0),MATCH(A23,'Point Grid'!$C$7:$I$7,0))</f>
        <v>0.5</v>
      </c>
      <c r="B24" s="97"/>
      <c r="C24" s="97"/>
      <c r="D24" s="97"/>
      <c r="E24" s="97"/>
      <c r="F24" s="97"/>
      <c r="G24" s="97"/>
      <c r="H24" s="97"/>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thickBot="1" x14ac:dyDescent="0.3">
      <c r="A26" s="30"/>
      <c r="B26" s="39"/>
      <c r="C26" s="39"/>
      <c r="D26" s="39"/>
      <c r="E26" s="39"/>
      <c r="F26" s="39"/>
      <c r="G26" s="39"/>
      <c r="H26" s="39"/>
      <c r="I26" s="40"/>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sheetData>
  <mergeCells count="6">
    <mergeCell ref="H1:I1"/>
    <mergeCell ref="B11:H12"/>
    <mergeCell ref="B19:H20"/>
    <mergeCell ref="B23:H24"/>
    <mergeCell ref="B15:H16"/>
    <mergeCell ref="B4:H9"/>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33"/>
  <sheetViews>
    <sheetView zoomScale="95" zoomScaleNormal="100" workbookViewId="0"/>
  </sheetViews>
  <sheetFormatPr defaultColWidth="9.140625" defaultRowHeight="15" x14ac:dyDescent="0.25"/>
  <cols>
    <col min="1" max="1" width="9.140625" style="24"/>
    <col min="2" max="2" width="12.28515625" style="24" customWidth="1"/>
    <col min="3" max="3" width="19.42578125" style="24" customWidth="1"/>
    <col min="4" max="4" width="17.7109375" style="24" customWidth="1"/>
    <col min="5" max="5" width="13.42578125" style="24" bestFit="1" customWidth="1"/>
    <col min="6" max="6" width="9.85546875" style="24" bestFit="1" customWidth="1"/>
    <col min="7" max="7" width="12.42578125" style="24" bestFit="1" customWidth="1"/>
    <col min="8" max="9" width="11.42578125" style="24" customWidth="1"/>
    <col min="10" max="16384" width="9.140625" style="24"/>
  </cols>
  <sheetData>
    <row r="1" spans="1:13" ht="15.95" customHeight="1" x14ac:dyDescent="0.25">
      <c r="A1" s="7">
        <v>23</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Grid'!B:B,MATCH('23'!A1,'Point Grid'!A:A,0))</f>
        <v>1.25</v>
      </c>
      <c r="B4" s="33" t="s">
        <v>237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c r="C6" s="33"/>
      <c r="D6" s="106" t="s">
        <v>244</v>
      </c>
      <c r="E6" s="102"/>
      <c r="F6" s="102"/>
      <c r="G6" s="46"/>
      <c r="H6" s="33"/>
      <c r="I6" s="36"/>
      <c r="J6" s="31"/>
      <c r="K6" s="31"/>
      <c r="L6" s="31"/>
      <c r="M6" s="31"/>
    </row>
    <row r="7" spans="1:13" ht="15.95" customHeight="1" x14ac:dyDescent="0.25">
      <c r="A7" s="9"/>
      <c r="B7" s="33"/>
      <c r="C7" s="33"/>
      <c r="D7" s="107" t="s">
        <v>243</v>
      </c>
      <c r="E7" s="101"/>
      <c r="F7" s="101"/>
      <c r="G7" s="46"/>
      <c r="H7" s="33"/>
      <c r="I7" s="36"/>
      <c r="J7" s="31"/>
      <c r="K7" s="31"/>
      <c r="L7" s="31"/>
      <c r="M7" s="31"/>
    </row>
    <row r="8" spans="1:13" ht="32.1" customHeight="1" x14ac:dyDescent="0.25">
      <c r="A8" s="9"/>
      <c r="B8" s="90" t="s">
        <v>240</v>
      </c>
      <c r="C8" s="90" t="s">
        <v>241</v>
      </c>
      <c r="D8" s="91" t="s">
        <v>242</v>
      </c>
      <c r="E8" s="90" t="s">
        <v>213</v>
      </c>
      <c r="F8" s="90" t="s">
        <v>214</v>
      </c>
      <c r="G8" s="91" t="s">
        <v>271</v>
      </c>
      <c r="H8" s="33"/>
      <c r="I8" s="36"/>
      <c r="J8" s="31"/>
      <c r="K8" s="31"/>
      <c r="L8" s="31"/>
      <c r="M8" s="31"/>
    </row>
    <row r="9" spans="1:13" ht="15.95" customHeight="1" x14ac:dyDescent="0.25">
      <c r="A9" s="9"/>
      <c r="B9" s="43">
        <v>2012</v>
      </c>
      <c r="C9" s="44">
        <v>1650</v>
      </c>
      <c r="D9" s="71">
        <v>1475</v>
      </c>
      <c r="E9" s="44">
        <v>1450</v>
      </c>
      <c r="F9" s="44">
        <v>1200</v>
      </c>
      <c r="G9" s="71">
        <v>1500</v>
      </c>
      <c r="H9" s="33"/>
      <c r="I9" s="36"/>
      <c r="J9" s="31"/>
      <c r="K9" s="31"/>
      <c r="L9" s="31"/>
      <c r="M9" s="31"/>
    </row>
    <row r="10" spans="1:13" ht="15.95" customHeight="1" x14ac:dyDescent="0.25">
      <c r="A10" s="9"/>
      <c r="B10" s="43">
        <v>2013</v>
      </c>
      <c r="C10" s="44">
        <v>1800</v>
      </c>
      <c r="D10" s="71">
        <v>1750</v>
      </c>
      <c r="E10" s="44">
        <v>1600</v>
      </c>
      <c r="F10" s="44">
        <v>1200</v>
      </c>
      <c r="G10" s="71">
        <v>1500</v>
      </c>
      <c r="H10" s="33"/>
      <c r="I10" s="36"/>
      <c r="J10" s="31"/>
      <c r="K10" s="31"/>
      <c r="L10" s="31"/>
      <c r="M10" s="31"/>
    </row>
    <row r="11" spans="1:13" ht="15.95" customHeight="1" x14ac:dyDescent="0.25">
      <c r="A11" s="9"/>
      <c r="B11" s="43">
        <v>2014</v>
      </c>
      <c r="C11" s="44">
        <v>2000</v>
      </c>
      <c r="D11" s="71">
        <v>1900</v>
      </c>
      <c r="E11" s="44">
        <v>1400</v>
      </c>
      <c r="F11" s="44">
        <v>1000</v>
      </c>
      <c r="G11" s="71">
        <v>1500</v>
      </c>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26" t="s">
        <v>2</v>
      </c>
      <c r="B13" s="96" t="s">
        <v>238</v>
      </c>
      <c r="C13" s="96"/>
      <c r="D13" s="96"/>
      <c r="E13" s="96"/>
      <c r="F13" s="96"/>
      <c r="G13" s="96"/>
      <c r="H13" s="96"/>
      <c r="I13" s="38"/>
      <c r="J13" s="31"/>
      <c r="K13" s="31"/>
      <c r="L13" s="31"/>
      <c r="M13" s="31"/>
    </row>
    <row r="14" spans="1:13" ht="15.95" customHeight="1" thickBot="1" x14ac:dyDescent="0.3">
      <c r="A14" s="9">
        <f>INDEX('Point Grid'!$C$8:$I$32,MATCH($A$1,'Point Grid'!$A$8:$A$32,0),MATCH(A13,'Point Grid'!$C$7:$I$7,0))</f>
        <v>0.75</v>
      </c>
      <c r="B14" s="96"/>
      <c r="C14" s="96"/>
      <c r="D14" s="96"/>
      <c r="E14" s="96"/>
      <c r="F14" s="96"/>
      <c r="G14" s="96"/>
      <c r="H14" s="96"/>
      <c r="I14" s="38"/>
      <c r="J14" s="31"/>
      <c r="K14" s="31"/>
      <c r="L14" s="31"/>
      <c r="M14" s="31"/>
    </row>
    <row r="15" spans="1:13" ht="15.95" customHeight="1" thickBot="1" x14ac:dyDescent="0.3">
      <c r="A15" s="5"/>
      <c r="B15" s="37"/>
      <c r="C15" s="37"/>
      <c r="D15" s="37"/>
      <c r="E15" s="37"/>
      <c r="F15" s="37"/>
      <c r="G15" s="37"/>
      <c r="H15" s="37"/>
      <c r="I15" s="38"/>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3</v>
      </c>
      <c r="B17" s="96" t="s">
        <v>239</v>
      </c>
      <c r="C17" s="96"/>
      <c r="D17" s="96"/>
      <c r="E17" s="96"/>
      <c r="F17" s="96"/>
      <c r="G17" s="96"/>
      <c r="H17" s="96"/>
      <c r="I17" s="38"/>
      <c r="J17" s="31"/>
      <c r="K17" s="31"/>
      <c r="L17" s="31"/>
      <c r="M17" s="31"/>
    </row>
    <row r="18" spans="1:13" ht="15.95" customHeight="1" thickBot="1" x14ac:dyDescent="0.3">
      <c r="A18" s="9">
        <f>INDEX('Point Grid'!$C$8:$I$32,MATCH($A$1,'Point Grid'!$A$8:$A$32,0),MATCH(A17,'Point Grid'!$C$7:$I$7,0))</f>
        <v>0.5</v>
      </c>
      <c r="B18" s="96"/>
      <c r="C18" s="96"/>
      <c r="D18" s="96"/>
      <c r="E18" s="96"/>
      <c r="F18" s="96"/>
      <c r="G18" s="96"/>
      <c r="H18" s="96"/>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thickBot="1" x14ac:dyDescent="0.3">
      <c r="A20" s="30"/>
      <c r="B20" s="39"/>
      <c r="C20" s="39"/>
      <c r="D20" s="39"/>
      <c r="E20" s="39"/>
      <c r="F20" s="39"/>
      <c r="G20" s="39"/>
      <c r="H20" s="39"/>
      <c r="I20" s="40"/>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sheetData>
  <mergeCells count="5">
    <mergeCell ref="H1:I1"/>
    <mergeCell ref="B13:H14"/>
    <mergeCell ref="B17:H18"/>
    <mergeCell ref="D6:F6"/>
    <mergeCell ref="D7:F7"/>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53"/>
  <sheetViews>
    <sheetView zoomScaleNormal="100" workbookViewId="0"/>
  </sheetViews>
  <sheetFormatPr defaultColWidth="9.140625" defaultRowHeight="15" x14ac:dyDescent="0.25"/>
  <cols>
    <col min="1" max="1" width="9.140625" style="24"/>
    <col min="2" max="2" width="12.42578125" style="24" customWidth="1"/>
    <col min="3" max="6" width="13.42578125" style="24" customWidth="1"/>
    <col min="7" max="9" width="11.42578125" style="24" customWidth="1"/>
    <col min="10" max="16384" width="9.140625" style="24"/>
  </cols>
  <sheetData>
    <row r="1" spans="1:13" ht="15.95" customHeight="1" x14ac:dyDescent="0.25">
      <c r="A1" s="7">
        <v>24</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Grid'!B:B,MATCH('24'!A1,'Point Grid'!A:A,0))</f>
        <v>3.25</v>
      </c>
      <c r="B4" s="33" t="s">
        <v>245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c r="C6" s="101" t="s">
        <v>246</v>
      </c>
      <c r="D6" s="101"/>
      <c r="E6" s="101"/>
      <c r="F6" s="101"/>
      <c r="G6" s="33"/>
      <c r="H6" s="33"/>
      <c r="I6" s="36"/>
      <c r="J6" s="31"/>
      <c r="K6" s="31"/>
      <c r="L6" s="31"/>
      <c r="M6" s="31"/>
    </row>
    <row r="7" spans="1:13" ht="15.95" customHeight="1" x14ac:dyDescent="0.25">
      <c r="A7" s="9"/>
      <c r="B7" s="81" t="s">
        <v>177</v>
      </c>
      <c r="C7" s="81">
        <v>12</v>
      </c>
      <c r="D7" s="81">
        <v>24</v>
      </c>
      <c r="E7" s="81">
        <v>36</v>
      </c>
      <c r="F7" s="81">
        <v>48</v>
      </c>
      <c r="G7" s="33"/>
      <c r="H7" s="33"/>
      <c r="I7" s="36"/>
      <c r="J7" s="31"/>
      <c r="K7" s="31"/>
      <c r="L7" s="31"/>
      <c r="M7" s="31"/>
    </row>
    <row r="8" spans="1:13" ht="15.95" customHeight="1" x14ac:dyDescent="0.25">
      <c r="A8" s="9"/>
      <c r="B8" s="43">
        <v>2011</v>
      </c>
      <c r="C8" s="44">
        <v>1000</v>
      </c>
      <c r="D8" s="44">
        <v>1100</v>
      </c>
      <c r="E8" s="44">
        <v>1157</v>
      </c>
      <c r="F8" s="44">
        <v>1178</v>
      </c>
      <c r="G8" s="33"/>
      <c r="H8" s="33"/>
      <c r="I8" s="36"/>
      <c r="J8" s="31"/>
      <c r="K8" s="31"/>
      <c r="L8" s="31"/>
      <c r="M8" s="31"/>
    </row>
    <row r="9" spans="1:13" ht="15.95" customHeight="1" x14ac:dyDescent="0.25">
      <c r="A9" s="9"/>
      <c r="B9" s="43">
        <v>2012</v>
      </c>
      <c r="C9" s="44">
        <v>1500</v>
      </c>
      <c r="D9" s="44">
        <v>1650</v>
      </c>
      <c r="E9" s="44">
        <v>1733</v>
      </c>
      <c r="F9" s="43"/>
      <c r="G9" s="33"/>
      <c r="H9" s="33"/>
      <c r="I9" s="36"/>
      <c r="J9" s="31"/>
      <c r="K9" s="31"/>
      <c r="L9" s="31"/>
      <c r="M9" s="31"/>
    </row>
    <row r="10" spans="1:13" ht="15.95" customHeight="1" x14ac:dyDescent="0.25">
      <c r="A10" s="9"/>
      <c r="B10" s="43">
        <v>2013</v>
      </c>
      <c r="C10" s="44">
        <v>2000</v>
      </c>
      <c r="D10" s="44">
        <v>2200</v>
      </c>
      <c r="E10" s="43"/>
      <c r="F10" s="43"/>
      <c r="G10" s="33"/>
      <c r="H10" s="33"/>
      <c r="I10" s="36"/>
      <c r="J10" s="31"/>
      <c r="K10" s="31"/>
      <c r="L10" s="31"/>
      <c r="M10" s="31"/>
    </row>
    <row r="11" spans="1:13" ht="15.95" customHeight="1" x14ac:dyDescent="0.25">
      <c r="A11" s="9"/>
      <c r="B11" s="43">
        <v>2014</v>
      </c>
      <c r="C11" s="44">
        <v>2500</v>
      </c>
      <c r="D11" s="43"/>
      <c r="E11" s="43"/>
      <c r="F11" s="4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33"/>
      <c r="C13" s="101" t="s">
        <v>247</v>
      </c>
      <c r="D13" s="101"/>
      <c r="E13" s="101"/>
      <c r="F13" s="101"/>
      <c r="G13" s="33"/>
      <c r="H13" s="33"/>
      <c r="I13" s="36"/>
      <c r="J13" s="31"/>
      <c r="K13" s="31"/>
      <c r="L13" s="31"/>
      <c r="M13" s="31"/>
    </row>
    <row r="14" spans="1:13" ht="15.95" customHeight="1" x14ac:dyDescent="0.25">
      <c r="A14" s="9"/>
      <c r="B14" s="81" t="s">
        <v>177</v>
      </c>
      <c r="C14" s="81">
        <v>12</v>
      </c>
      <c r="D14" s="81">
        <v>24</v>
      </c>
      <c r="E14" s="81">
        <v>36</v>
      </c>
      <c r="F14" s="81">
        <v>48</v>
      </c>
      <c r="G14" s="33"/>
      <c r="H14" s="33"/>
      <c r="I14" s="36"/>
      <c r="J14" s="31"/>
      <c r="K14" s="31"/>
      <c r="L14" s="31"/>
      <c r="M14" s="31"/>
    </row>
    <row r="15" spans="1:13" ht="15.95" customHeight="1" x14ac:dyDescent="0.25">
      <c r="A15" s="9"/>
      <c r="B15" s="43">
        <v>2011</v>
      </c>
      <c r="C15" s="44">
        <v>100</v>
      </c>
      <c r="D15" s="44">
        <v>220</v>
      </c>
      <c r="E15" s="44">
        <v>347</v>
      </c>
      <c r="F15" s="44">
        <v>424</v>
      </c>
      <c r="G15" s="33"/>
      <c r="H15" s="33"/>
      <c r="I15" s="36"/>
      <c r="J15" s="31"/>
      <c r="K15" s="31"/>
      <c r="L15" s="31"/>
      <c r="M15" s="31"/>
    </row>
    <row r="16" spans="1:13" ht="15.95" customHeight="1" x14ac:dyDescent="0.25">
      <c r="A16" s="9"/>
      <c r="B16" s="43">
        <v>2012</v>
      </c>
      <c r="C16" s="44">
        <v>150</v>
      </c>
      <c r="D16" s="44">
        <v>330</v>
      </c>
      <c r="E16" s="44">
        <v>520</v>
      </c>
      <c r="F16" s="43"/>
      <c r="G16" s="33"/>
      <c r="H16" s="33"/>
      <c r="I16" s="36"/>
      <c r="J16" s="31"/>
      <c r="K16" s="31"/>
      <c r="L16" s="31"/>
      <c r="M16" s="31"/>
    </row>
    <row r="17" spans="1:13" ht="15.95" customHeight="1" x14ac:dyDescent="0.25">
      <c r="A17" s="9"/>
      <c r="B17" s="43">
        <v>2013</v>
      </c>
      <c r="C17" s="44">
        <v>200</v>
      </c>
      <c r="D17" s="44">
        <v>440</v>
      </c>
      <c r="E17" s="43"/>
      <c r="F17" s="43"/>
      <c r="G17" s="33"/>
      <c r="H17" s="33"/>
      <c r="I17" s="36"/>
      <c r="J17" s="31"/>
      <c r="K17" s="31"/>
      <c r="L17" s="31"/>
      <c r="M17" s="31"/>
    </row>
    <row r="18" spans="1:13" ht="15.95" customHeight="1" x14ac:dyDescent="0.25">
      <c r="A18" s="28"/>
      <c r="B18" s="43">
        <v>2014</v>
      </c>
      <c r="C18" s="44">
        <v>375</v>
      </c>
      <c r="D18" s="43"/>
      <c r="E18" s="43"/>
      <c r="F18" s="43"/>
      <c r="G18" s="33"/>
      <c r="H18" s="33"/>
      <c r="I18" s="36"/>
      <c r="J18" s="31"/>
      <c r="K18" s="31"/>
      <c r="L18" s="31"/>
      <c r="M18" s="31"/>
    </row>
    <row r="19" spans="1:13" ht="15.95" customHeight="1" x14ac:dyDescent="0.25">
      <c r="A19" s="28"/>
      <c r="B19" s="33"/>
      <c r="C19" s="42"/>
      <c r="D19" s="33"/>
      <c r="E19" s="33"/>
      <c r="F19" s="33"/>
      <c r="G19" s="33"/>
      <c r="H19" s="33"/>
      <c r="I19" s="36"/>
      <c r="J19" s="31"/>
      <c r="K19" s="31"/>
      <c r="L19" s="31"/>
      <c r="M19" s="31"/>
    </row>
    <row r="20" spans="1:13" ht="15.95" customHeight="1" x14ac:dyDescent="0.25">
      <c r="A20" s="28"/>
      <c r="B20" s="33"/>
      <c r="C20" s="42"/>
      <c r="D20" s="33"/>
      <c r="E20" s="33"/>
      <c r="F20" s="33"/>
      <c r="G20" s="33"/>
      <c r="H20" s="33"/>
      <c r="I20" s="36"/>
      <c r="J20" s="31"/>
      <c r="K20" s="31"/>
      <c r="L20" s="31"/>
      <c r="M20" s="31"/>
    </row>
    <row r="21" spans="1:13" ht="48" customHeight="1" x14ac:dyDescent="0.25">
      <c r="A21" s="28"/>
      <c r="B21" s="81" t="s">
        <v>177</v>
      </c>
      <c r="C21" s="92" t="s">
        <v>248</v>
      </c>
      <c r="D21" s="33"/>
      <c r="E21" s="33"/>
      <c r="F21" s="33"/>
      <c r="G21" s="33"/>
      <c r="H21" s="33"/>
      <c r="I21" s="36"/>
      <c r="J21" s="31"/>
      <c r="K21" s="31"/>
      <c r="L21" s="31"/>
      <c r="M21" s="31"/>
    </row>
    <row r="22" spans="1:13" ht="15.95" customHeight="1" x14ac:dyDescent="0.25">
      <c r="A22" s="28"/>
      <c r="B22" s="43">
        <v>2011</v>
      </c>
      <c r="C22" s="44">
        <v>1178</v>
      </c>
      <c r="D22" s="33"/>
      <c r="E22" s="33"/>
      <c r="F22" s="33"/>
      <c r="G22" s="33"/>
      <c r="H22" s="33"/>
      <c r="I22" s="36"/>
      <c r="J22" s="31"/>
      <c r="K22" s="31"/>
      <c r="L22" s="31"/>
      <c r="M22" s="31"/>
    </row>
    <row r="23" spans="1:13" ht="15.95" customHeight="1" x14ac:dyDescent="0.25">
      <c r="A23" s="28"/>
      <c r="B23" s="43">
        <v>2012</v>
      </c>
      <c r="C23" s="44">
        <v>1768</v>
      </c>
      <c r="D23" s="33"/>
      <c r="E23" s="33"/>
      <c r="F23" s="33"/>
      <c r="G23" s="33"/>
      <c r="H23" s="33"/>
      <c r="I23" s="36"/>
      <c r="J23" s="31"/>
      <c r="K23" s="31"/>
      <c r="L23" s="31"/>
      <c r="M23" s="31"/>
    </row>
    <row r="24" spans="1:13" ht="15.95" customHeight="1" x14ac:dyDescent="0.25">
      <c r="A24" s="28"/>
      <c r="B24" s="43">
        <v>2013</v>
      </c>
      <c r="C24" s="44">
        <v>2356</v>
      </c>
      <c r="D24" s="33"/>
      <c r="E24" s="33"/>
      <c r="F24" s="33"/>
      <c r="G24" s="33"/>
      <c r="H24" s="33"/>
      <c r="I24" s="36"/>
      <c r="J24" s="31"/>
      <c r="K24" s="31"/>
      <c r="L24" s="31"/>
      <c r="M24" s="31"/>
    </row>
    <row r="25" spans="1:13" ht="15.95" customHeight="1" x14ac:dyDescent="0.25">
      <c r="A25" s="26"/>
      <c r="B25" s="43">
        <v>2014</v>
      </c>
      <c r="C25" s="44">
        <v>2945</v>
      </c>
      <c r="D25" s="33"/>
      <c r="E25" s="33"/>
      <c r="F25" s="33"/>
      <c r="G25" s="33"/>
      <c r="H25" s="33"/>
      <c r="I25" s="36"/>
      <c r="J25" s="31"/>
      <c r="K25" s="31"/>
      <c r="L25" s="31"/>
      <c r="M25" s="31"/>
    </row>
    <row r="26" spans="1:13" ht="15.95" customHeight="1" x14ac:dyDescent="0.25">
      <c r="A26" s="26"/>
      <c r="B26" s="43"/>
      <c r="C26" s="44"/>
      <c r="D26" s="33"/>
      <c r="E26" s="33"/>
      <c r="F26" s="33"/>
      <c r="G26" s="33"/>
      <c r="H26" s="33"/>
      <c r="I26" s="36"/>
      <c r="J26" s="31"/>
      <c r="K26" s="31"/>
      <c r="L26" s="31"/>
      <c r="M26" s="31"/>
    </row>
    <row r="27" spans="1:13" ht="15.95" customHeight="1" x14ac:dyDescent="0.25">
      <c r="A27" s="26"/>
      <c r="B27" s="33" t="s">
        <v>249</v>
      </c>
      <c r="C27" s="44"/>
      <c r="D27" s="33"/>
      <c r="E27" s="33"/>
      <c r="F27" s="33"/>
      <c r="G27" s="33"/>
      <c r="H27" s="33"/>
      <c r="I27" s="36"/>
      <c r="J27" s="31"/>
      <c r="K27" s="31"/>
      <c r="L27" s="31"/>
      <c r="M27" s="31"/>
    </row>
    <row r="28" spans="1:13" ht="15.95" customHeight="1" x14ac:dyDescent="0.25">
      <c r="A28" s="29"/>
      <c r="B28" s="37"/>
      <c r="C28" s="37"/>
      <c r="D28" s="37"/>
      <c r="E28" s="37"/>
      <c r="F28" s="37"/>
      <c r="G28" s="37"/>
      <c r="H28" s="37"/>
      <c r="I28" s="38"/>
      <c r="J28" s="31"/>
      <c r="K28" s="31"/>
      <c r="L28" s="31"/>
      <c r="M28" s="31"/>
    </row>
    <row r="29" spans="1:13" ht="15.95" customHeight="1" x14ac:dyDescent="0.25">
      <c r="A29" s="26" t="s">
        <v>2</v>
      </c>
      <c r="B29" s="96" t="s">
        <v>252</v>
      </c>
      <c r="C29" s="96"/>
      <c r="D29" s="96"/>
      <c r="E29" s="96"/>
      <c r="F29" s="96"/>
      <c r="G29" s="96"/>
      <c r="H29" s="96"/>
      <c r="I29" s="38"/>
      <c r="J29" s="31"/>
      <c r="K29" s="31"/>
      <c r="L29" s="31"/>
      <c r="M29" s="31"/>
    </row>
    <row r="30" spans="1:13" ht="15.95" customHeight="1" thickBot="1" x14ac:dyDescent="0.3">
      <c r="A30" s="9">
        <f>INDEX('Point Grid'!$C$8:$I$32,MATCH($A$1,'Point Grid'!$A$8:$A$32,0),MATCH(A29,'Point Grid'!$C$7:$I$7,0))</f>
        <v>1.5</v>
      </c>
      <c r="B30" s="96"/>
      <c r="C30" s="96"/>
      <c r="D30" s="96"/>
      <c r="E30" s="96"/>
      <c r="F30" s="96"/>
      <c r="G30" s="96"/>
      <c r="H30" s="96"/>
      <c r="I30" s="38"/>
      <c r="J30" s="31"/>
      <c r="K30" s="31"/>
      <c r="L30" s="31"/>
      <c r="M30" s="31"/>
    </row>
    <row r="31" spans="1:13" ht="15.95" customHeight="1" thickBot="1" x14ac:dyDescent="0.3">
      <c r="A31" s="5"/>
      <c r="B31" s="37"/>
      <c r="C31" s="37"/>
      <c r="D31" s="37"/>
      <c r="E31" s="37"/>
      <c r="F31" s="37"/>
      <c r="G31" s="37"/>
      <c r="H31" s="37"/>
      <c r="I31" s="38"/>
      <c r="J31" s="31"/>
      <c r="K31" s="31"/>
      <c r="L31" s="31"/>
      <c r="M31" s="31"/>
    </row>
    <row r="32" spans="1:13" ht="15.95" customHeight="1" x14ac:dyDescent="0.25">
      <c r="A32" s="29"/>
      <c r="B32" s="37"/>
      <c r="C32" s="37"/>
      <c r="D32" s="37"/>
      <c r="E32" s="37"/>
      <c r="F32" s="37"/>
      <c r="G32" s="37"/>
      <c r="H32" s="37"/>
      <c r="I32" s="38"/>
      <c r="J32" s="31"/>
      <c r="K32" s="31"/>
      <c r="L32" s="31"/>
      <c r="M32" s="31"/>
    </row>
    <row r="33" spans="1:13" ht="15.95" customHeight="1" x14ac:dyDescent="0.25">
      <c r="A33" s="26" t="s">
        <v>3</v>
      </c>
      <c r="B33" s="96" t="s">
        <v>251</v>
      </c>
      <c r="C33" s="96"/>
      <c r="D33" s="96"/>
      <c r="E33" s="96"/>
      <c r="F33" s="96"/>
      <c r="G33" s="96"/>
      <c r="H33" s="96"/>
      <c r="I33" s="38"/>
      <c r="J33" s="31"/>
      <c r="K33" s="31"/>
      <c r="L33" s="31"/>
      <c r="M33" s="31"/>
    </row>
    <row r="34" spans="1:13" ht="15.95" customHeight="1" thickBot="1" x14ac:dyDescent="0.3">
      <c r="A34" s="9">
        <f>INDEX('Point Grid'!$C$8:$I$32,MATCH($A$1,'Point Grid'!$A$8:$A$32,0),MATCH(A33,'Point Grid'!$C$7:$I$7,0))</f>
        <v>1.25</v>
      </c>
      <c r="B34" s="96"/>
      <c r="C34" s="96"/>
      <c r="D34" s="96"/>
      <c r="E34" s="96"/>
      <c r="F34" s="96"/>
      <c r="G34" s="96"/>
      <c r="H34" s="96"/>
      <c r="I34" s="38"/>
      <c r="J34" s="31"/>
      <c r="K34" s="31"/>
      <c r="L34" s="31"/>
      <c r="M34" s="31"/>
    </row>
    <row r="35" spans="1:13" ht="15.95" customHeight="1" thickBot="1" x14ac:dyDescent="0.3">
      <c r="A35" s="5"/>
      <c r="B35" s="37"/>
      <c r="C35" s="37"/>
      <c r="D35" s="37"/>
      <c r="E35" s="37"/>
      <c r="F35" s="37"/>
      <c r="G35" s="37"/>
      <c r="H35" s="37"/>
      <c r="I35" s="38"/>
      <c r="J35" s="31"/>
      <c r="K35" s="31"/>
      <c r="L35" s="31"/>
      <c r="M35" s="31"/>
    </row>
    <row r="36" spans="1:13" ht="15.95" customHeight="1" x14ac:dyDescent="0.25">
      <c r="A36" s="29"/>
      <c r="B36" s="37"/>
      <c r="C36" s="37"/>
      <c r="D36" s="37"/>
      <c r="E36" s="37"/>
      <c r="F36" s="37"/>
      <c r="G36" s="37"/>
      <c r="H36" s="37"/>
      <c r="I36" s="38"/>
      <c r="J36" s="31"/>
      <c r="K36" s="31"/>
      <c r="L36" s="31"/>
      <c r="M36" s="31"/>
    </row>
    <row r="37" spans="1:13" ht="15.95" customHeight="1" x14ac:dyDescent="0.25">
      <c r="A37" s="26" t="s">
        <v>4</v>
      </c>
      <c r="B37" s="96" t="s">
        <v>250</v>
      </c>
      <c r="C37" s="96"/>
      <c r="D37" s="96"/>
      <c r="E37" s="96"/>
      <c r="F37" s="96"/>
      <c r="G37" s="96"/>
      <c r="H37" s="96"/>
      <c r="I37" s="38"/>
      <c r="J37" s="31"/>
      <c r="K37" s="31"/>
      <c r="L37" s="31"/>
      <c r="M37" s="31"/>
    </row>
    <row r="38" spans="1:13" ht="15.95" customHeight="1" thickBot="1" x14ac:dyDescent="0.3">
      <c r="A38" s="9">
        <f>INDEX('Point Grid'!$C$8:$I$32,MATCH($A$1,'Point Grid'!$A$8:$A$32,0),MATCH(A37,'Point Grid'!$C$7:$I$7,0))</f>
        <v>0.5</v>
      </c>
      <c r="B38" s="96"/>
      <c r="C38" s="96"/>
      <c r="D38" s="96"/>
      <c r="E38" s="96"/>
      <c r="F38" s="96"/>
      <c r="G38" s="96"/>
      <c r="H38" s="96"/>
      <c r="I38" s="38"/>
      <c r="J38" s="31"/>
      <c r="K38" s="31"/>
      <c r="L38" s="31"/>
      <c r="M38" s="31"/>
    </row>
    <row r="39" spans="1:13" ht="15.95" customHeight="1" thickBot="1" x14ac:dyDescent="0.3">
      <c r="A39" s="5"/>
      <c r="B39" s="37"/>
      <c r="C39" s="37"/>
      <c r="D39" s="37"/>
      <c r="E39" s="37"/>
      <c r="F39" s="37"/>
      <c r="G39" s="37"/>
      <c r="H39" s="37"/>
      <c r="I39" s="38"/>
      <c r="J39" s="31"/>
      <c r="K39" s="31"/>
      <c r="L39" s="31"/>
      <c r="M39" s="31"/>
    </row>
    <row r="40" spans="1:13" ht="15.95" customHeight="1" thickBot="1" x14ac:dyDescent="0.3">
      <c r="A40" s="30"/>
      <c r="B40" s="39"/>
      <c r="C40" s="39"/>
      <c r="D40" s="39"/>
      <c r="E40" s="39"/>
      <c r="F40" s="39"/>
      <c r="G40" s="39"/>
      <c r="H40" s="39"/>
      <c r="I40" s="40"/>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row r="53" spans="2:13" x14ac:dyDescent="0.25">
      <c r="B53" s="31"/>
      <c r="C53" s="31"/>
      <c r="D53" s="31"/>
      <c r="E53" s="31"/>
      <c r="F53" s="31"/>
      <c r="G53" s="31"/>
      <c r="H53" s="31"/>
      <c r="I53" s="31"/>
      <c r="J53" s="31"/>
      <c r="K53" s="31"/>
      <c r="L53" s="31"/>
      <c r="M53" s="31"/>
    </row>
  </sheetData>
  <mergeCells count="6">
    <mergeCell ref="H1:I1"/>
    <mergeCell ref="B29:H30"/>
    <mergeCell ref="B33:H34"/>
    <mergeCell ref="B37:H38"/>
    <mergeCell ref="C6:F6"/>
    <mergeCell ref="C13:F13"/>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2">
    <dataValidation type="decimal" allowBlank="1" showInputMessage="1" showErrorMessage="1" sqref="A25:A27">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heetViews>
  <sheetFormatPr defaultColWidth="9.140625" defaultRowHeight="15" x14ac:dyDescent="0.25"/>
  <cols>
    <col min="1" max="1" width="9.140625" style="24"/>
    <col min="2" max="2" width="16.85546875" style="24" customWidth="1"/>
    <col min="3" max="6" width="13.85546875" style="24" customWidth="1"/>
    <col min="7" max="9" width="11.42578125" style="24" customWidth="1"/>
    <col min="10" max="16384" width="9.140625" style="24"/>
  </cols>
  <sheetData>
    <row r="1" spans="1:13" ht="15.95" customHeight="1" x14ac:dyDescent="0.25">
      <c r="A1" s="7">
        <v>25</v>
      </c>
      <c r="B1" s="27" t="s">
        <v>12</v>
      </c>
      <c r="C1" s="23"/>
      <c r="D1" s="23"/>
      <c r="E1" s="23"/>
      <c r="F1" s="23"/>
      <c r="G1" s="23"/>
      <c r="H1" s="94" t="s">
        <v>29</v>
      </c>
      <c r="I1" s="95"/>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Grid'!B:B,MATCH('25'!A1,'Point Grid'!A:A,0))</f>
        <v>2.5</v>
      </c>
      <c r="B4" s="33" t="s">
        <v>253</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98" t="s">
        <v>177</v>
      </c>
      <c r="C6" s="108" t="s">
        <v>243</v>
      </c>
      <c r="D6" s="108"/>
      <c r="E6" s="108" t="s">
        <v>257</v>
      </c>
      <c r="F6" s="108"/>
      <c r="G6" s="108" t="s">
        <v>198</v>
      </c>
      <c r="H6" s="33"/>
      <c r="I6" s="36"/>
      <c r="J6" s="31"/>
      <c r="K6" s="31"/>
      <c r="L6" s="31"/>
      <c r="M6" s="31"/>
    </row>
    <row r="7" spans="1:13" ht="15.95" customHeight="1" x14ac:dyDescent="0.25">
      <c r="A7" s="9"/>
      <c r="B7" s="98"/>
      <c r="C7" s="108"/>
      <c r="D7" s="108"/>
      <c r="E7" s="108"/>
      <c r="F7" s="108"/>
      <c r="G7" s="108"/>
      <c r="H7" s="33"/>
      <c r="I7" s="36"/>
      <c r="J7" s="31"/>
      <c r="K7" s="31"/>
      <c r="L7" s="31"/>
      <c r="M7" s="31"/>
    </row>
    <row r="8" spans="1:13" ht="15.95" customHeight="1" x14ac:dyDescent="0.25">
      <c r="A8" s="9"/>
      <c r="B8" s="98"/>
      <c r="C8" s="49" t="s">
        <v>213</v>
      </c>
      <c r="D8" s="49" t="s">
        <v>214</v>
      </c>
      <c r="E8" s="49" t="s">
        <v>213</v>
      </c>
      <c r="F8" s="49" t="s">
        <v>214</v>
      </c>
      <c r="G8" s="108"/>
      <c r="H8" s="33"/>
      <c r="I8" s="36"/>
      <c r="J8" s="31"/>
      <c r="K8" s="31"/>
      <c r="L8" s="31"/>
      <c r="M8" s="31"/>
    </row>
    <row r="9" spans="1:13" ht="15.95" customHeight="1" x14ac:dyDescent="0.25">
      <c r="A9" s="9"/>
      <c r="B9" s="49">
        <v>2013</v>
      </c>
      <c r="C9" s="55">
        <v>10000</v>
      </c>
      <c r="D9" s="55">
        <v>4800</v>
      </c>
      <c r="E9" s="55">
        <v>12500</v>
      </c>
      <c r="F9" s="55">
        <v>12000</v>
      </c>
      <c r="G9" s="55">
        <v>12250</v>
      </c>
      <c r="H9" s="33"/>
      <c r="I9" s="36"/>
      <c r="J9" s="31"/>
      <c r="K9" s="31"/>
      <c r="L9" s="31"/>
      <c r="M9" s="31"/>
    </row>
    <row r="10" spans="1:13" ht="15.95" customHeight="1" x14ac:dyDescent="0.25">
      <c r="A10" s="9"/>
      <c r="B10" s="49">
        <v>2014</v>
      </c>
      <c r="C10" s="55">
        <v>7500</v>
      </c>
      <c r="D10" s="55">
        <v>2200</v>
      </c>
      <c r="E10" s="55">
        <v>15000</v>
      </c>
      <c r="F10" s="55">
        <v>11000</v>
      </c>
      <c r="G10" s="55">
        <v>13000</v>
      </c>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26" t="s">
        <v>2</v>
      </c>
      <c r="B12" s="96" t="s">
        <v>254</v>
      </c>
      <c r="C12" s="96"/>
      <c r="D12" s="96"/>
      <c r="E12" s="96"/>
      <c r="F12" s="96"/>
      <c r="G12" s="96"/>
      <c r="H12" s="96"/>
      <c r="I12" s="38"/>
      <c r="J12" s="31"/>
      <c r="K12" s="31"/>
      <c r="L12" s="31"/>
      <c r="M12" s="31"/>
    </row>
    <row r="13" spans="1:13" ht="15.95" customHeight="1" thickBot="1" x14ac:dyDescent="0.3">
      <c r="A13" s="9">
        <f>INDEX('Point Grid'!$C$8:$I$32,MATCH($A$1,'Point Grid'!$A$8:$A$32,0),MATCH(A12,'Point Grid'!$C$7:$I$7,0))</f>
        <v>1</v>
      </c>
      <c r="B13" s="96"/>
      <c r="C13" s="96"/>
      <c r="D13" s="96"/>
      <c r="E13" s="96"/>
      <c r="F13" s="96"/>
      <c r="G13" s="96"/>
      <c r="H13" s="96"/>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3</v>
      </c>
      <c r="B16" s="96" t="s">
        <v>255</v>
      </c>
      <c r="C16" s="96"/>
      <c r="D16" s="96"/>
      <c r="E16" s="96"/>
      <c r="F16" s="96"/>
      <c r="G16" s="96"/>
      <c r="H16" s="96"/>
      <c r="I16" s="38"/>
      <c r="J16" s="31"/>
      <c r="K16" s="31"/>
      <c r="L16" s="31"/>
      <c r="M16" s="31"/>
    </row>
    <row r="17" spans="1:13" ht="15.95" customHeight="1" thickBot="1" x14ac:dyDescent="0.3">
      <c r="A17" s="9">
        <f>INDEX('Point Grid'!$C$8:$I$32,MATCH($A$1,'Point Grid'!$A$8:$A$32,0),MATCH(A16,'Point Grid'!$C$7:$I$7,0))</f>
        <v>1</v>
      </c>
      <c r="B17" s="96"/>
      <c r="C17" s="96"/>
      <c r="D17" s="96"/>
      <c r="E17" s="96"/>
      <c r="F17" s="96"/>
      <c r="G17" s="96"/>
      <c r="H17" s="96"/>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4</v>
      </c>
      <c r="B20" s="96" t="s">
        <v>256</v>
      </c>
      <c r="C20" s="96"/>
      <c r="D20" s="96"/>
      <c r="E20" s="96"/>
      <c r="F20" s="96"/>
      <c r="G20" s="96"/>
      <c r="H20" s="96"/>
      <c r="I20" s="38"/>
      <c r="J20" s="31"/>
      <c r="K20" s="31"/>
      <c r="L20" s="31"/>
      <c r="M20" s="31"/>
    </row>
    <row r="21" spans="1:13" ht="15.95" customHeight="1" thickBot="1" x14ac:dyDescent="0.3">
      <c r="A21" s="9">
        <f>INDEX('Point Grid'!$C$8:$I$32,MATCH($A$1,'Point Grid'!$A$8:$A$32,0),MATCH(A20,'Point Grid'!$C$7:$I$7,0))</f>
        <v>0.5</v>
      </c>
      <c r="B21" s="96"/>
      <c r="C21" s="96"/>
      <c r="D21" s="96"/>
      <c r="E21" s="96"/>
      <c r="F21" s="96"/>
      <c r="G21" s="96"/>
      <c r="H21" s="96"/>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thickBot="1" x14ac:dyDescent="0.3">
      <c r="A23" s="30"/>
      <c r="B23" s="39"/>
      <c r="C23" s="39"/>
      <c r="D23" s="39"/>
      <c r="E23" s="39"/>
      <c r="F23" s="39"/>
      <c r="G23" s="39"/>
      <c r="H23" s="39"/>
      <c r="I23" s="40"/>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sheetData>
  <mergeCells count="8">
    <mergeCell ref="B20:H21"/>
    <mergeCell ref="B12:H13"/>
    <mergeCell ref="B16:H17"/>
    <mergeCell ref="H1:I1"/>
    <mergeCell ref="G6:G8"/>
    <mergeCell ref="E6:F7"/>
    <mergeCell ref="C6:D7"/>
    <mergeCell ref="B6:B8"/>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2024-06-03T11:52:21Z</dcterms:modified>
</cp:coreProperties>
</file>