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  <sheet name="27" sheetId="57" r:id="rId29"/>
    <sheet name="28" sheetId="58" r:id="rId3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6" l="1"/>
  <c r="A29" i="50"/>
  <c r="A21" i="58"/>
  <c r="A17" i="58"/>
  <c r="A4" i="58"/>
  <c r="R35" i="1" s="1" a="1"/>
  <c r="R35" i="1" s="1"/>
  <c r="A20" i="57"/>
  <c r="A16" i="57"/>
  <c r="A12" i="57"/>
  <c r="A4" i="57"/>
  <c r="M34" i="1" s="1" a="1"/>
  <c r="M34" i="1" s="1"/>
  <c r="A32" i="56"/>
  <c r="A28" i="56"/>
  <c r="A24" i="56"/>
  <c r="A4" i="56"/>
  <c r="N33" i="1" s="1" a="1"/>
  <c r="N33" i="1" s="1"/>
  <c r="A36" i="55"/>
  <c r="A4" i="55"/>
  <c r="O32" i="1" s="1" a="1"/>
  <c r="O32" i="1" s="1"/>
  <c r="A41" i="28"/>
  <c r="A37" i="28"/>
  <c r="A4" i="28"/>
  <c r="R31" i="1" s="1" a="1"/>
  <c r="R31" i="1" s="1"/>
  <c r="A31" i="29"/>
  <c r="P30" i="1" s="1" a="1"/>
  <c r="P30" i="1" s="1"/>
  <c r="A27" i="29"/>
  <c r="A4" i="29"/>
  <c r="M30" i="1" s="1" a="1"/>
  <c r="M30" i="1" s="1"/>
  <c r="A33" i="30"/>
  <c r="A29" i="30"/>
  <c r="O29" i="1" s="1" a="1"/>
  <c r="O29" i="1" s="1"/>
  <c r="A4" i="30"/>
  <c r="A13" i="23"/>
  <c r="A4" i="23"/>
  <c r="O28" i="1" a="1"/>
  <c r="O28" i="1" s="1"/>
  <c r="A26" i="22"/>
  <c r="A22" i="22"/>
  <c r="A18" i="22"/>
  <c r="N27" i="1" s="1" a="1"/>
  <c r="N27" i="1" s="1"/>
  <c r="A4" i="22"/>
  <c r="A32" i="21"/>
  <c r="A28" i="21"/>
  <c r="A24" i="21"/>
  <c r="A34" i="20"/>
  <c r="A30" i="20"/>
  <c r="A26" i="20"/>
  <c r="P25" i="1" s="1" a="1"/>
  <c r="P25" i="1" s="1"/>
  <c r="A4" i="20"/>
  <c r="N25" i="1" s="1" a="1"/>
  <c r="N25" i="1" s="1"/>
  <c r="A17" i="54"/>
  <c r="A13" i="54"/>
  <c r="O24" i="1" s="1" a="1"/>
  <c r="O24" i="1" s="1"/>
  <c r="A4" i="54"/>
  <c r="A27" i="35"/>
  <c r="A23" i="35"/>
  <c r="A19" i="35"/>
  <c r="A4" i="35"/>
  <c r="N23" i="1" s="1" a="1"/>
  <c r="N23" i="1" s="1"/>
  <c r="A39" i="36"/>
  <c r="A31" i="36"/>
  <c r="A27" i="36"/>
  <c r="P22" i="1" s="1" a="1"/>
  <c r="P22" i="1" s="1"/>
  <c r="A4" i="36"/>
  <c r="A16" i="37"/>
  <c r="A12" i="37"/>
  <c r="A4" i="37"/>
  <c r="P21" i="1" s="1" a="1"/>
  <c r="P21" i="1" s="1"/>
  <c r="N21" i="1" a="1"/>
  <c r="N21" i="1" s="1"/>
  <c r="A18" i="38"/>
  <c r="A4" i="38"/>
  <c r="O20" i="1" a="1"/>
  <c r="O20" i="1"/>
  <c r="A25" i="39"/>
  <c r="A21" i="39"/>
  <c r="A17" i="39"/>
  <c r="A4" i="39"/>
  <c r="R19" i="1" a="1"/>
  <c r="R19" i="1" s="1"/>
  <c r="A33" i="40"/>
  <c r="A29" i="40"/>
  <c r="O18" i="1" s="1" a="1"/>
  <c r="O18" i="1" s="1"/>
  <c r="A25" i="40"/>
  <c r="A4" i="40"/>
  <c r="A24" i="41"/>
  <c r="A20" i="41"/>
  <c r="O17" i="1" s="1" a="1"/>
  <c r="O17" i="1" s="1"/>
  <c r="A4" i="41"/>
  <c r="A31" i="42"/>
  <c r="A27" i="42"/>
  <c r="A23" i="42"/>
  <c r="Q16" i="1" s="1" a="1"/>
  <c r="Q16" i="1" s="1"/>
  <c r="A4" i="42"/>
  <c r="M16" i="1" s="1" a="1"/>
  <c r="M16" i="1" s="1"/>
  <c r="A21" i="49"/>
  <c r="R15" i="1" s="1" a="1"/>
  <c r="R15" i="1" s="1"/>
  <c r="A17" i="49"/>
  <c r="A4" i="49"/>
  <c r="A25" i="50"/>
  <c r="A21" i="50"/>
  <c r="A17" i="50"/>
  <c r="A4" i="50"/>
  <c r="O14" i="1" s="1" a="1"/>
  <c r="O14" i="1" s="1"/>
  <c r="A31" i="51"/>
  <c r="A27" i="51"/>
  <c r="N13" i="1" s="1" a="1"/>
  <c r="N13" i="1" s="1"/>
  <c r="A4" i="51"/>
  <c r="A18" i="52"/>
  <c r="A4" i="52"/>
  <c r="N12" i="1" s="1" a="1"/>
  <c r="N12" i="1" s="1"/>
  <c r="A17" i="53"/>
  <c r="A13" i="53"/>
  <c r="A4" i="53"/>
  <c r="R11" i="1" s="1" a="1"/>
  <c r="R11" i="1" s="1"/>
  <c r="A22" i="5"/>
  <c r="A18" i="5"/>
  <c r="A14" i="5"/>
  <c r="R10" i="1" s="1" a="1"/>
  <c r="R10" i="1" s="1"/>
  <c r="A4" i="5"/>
  <c r="L35" i="1"/>
  <c r="B35" i="1"/>
  <c r="L34" i="1"/>
  <c r="B34" i="1"/>
  <c r="L33" i="1"/>
  <c r="B33" i="1"/>
  <c r="L32" i="1"/>
  <c r="B32" i="1"/>
  <c r="A29" i="4"/>
  <c r="A25" i="4"/>
  <c r="M18" i="1" a="1"/>
  <c r="M18" i="1" s="1"/>
  <c r="M10" i="1" a="1"/>
  <c r="M10" i="1"/>
  <c r="M15" i="1" a="1"/>
  <c r="M15" i="1" s="1"/>
  <c r="M19" i="1" a="1"/>
  <c r="M19" i="1"/>
  <c r="M27" i="1" a="1"/>
  <c r="M27" i="1" s="1"/>
  <c r="M31" i="1" a="1"/>
  <c r="M31" i="1"/>
  <c r="M35" i="1" a="1"/>
  <c r="M35" i="1"/>
  <c r="O35" i="1" a="1"/>
  <c r="O35" i="1" s="1"/>
  <c r="R34" i="1" a="1"/>
  <c r="R34" i="1"/>
  <c r="S33" i="1" a="1"/>
  <c r="S33" i="1" s="1"/>
  <c r="P33" i="1" a="1"/>
  <c r="P33" i="1" s="1"/>
  <c r="Q32" i="1" a="1"/>
  <c r="Q32" i="1"/>
  <c r="N32" i="1" a="1"/>
  <c r="N32" i="1"/>
  <c r="O31" i="1" a="1"/>
  <c r="O31" i="1" s="1"/>
  <c r="R30" i="1" a="1"/>
  <c r="R30" i="1"/>
  <c r="Q28" i="1" a="1"/>
  <c r="Q28" i="1"/>
  <c r="N28" i="1" a="1"/>
  <c r="N28" i="1"/>
  <c r="O27" i="1" a="1"/>
  <c r="O27" i="1" s="1"/>
  <c r="Q24" i="1" a="1"/>
  <c r="Q24" i="1"/>
  <c r="N24" i="1" a="1"/>
  <c r="N24" i="1"/>
  <c r="O23" i="1" a="1"/>
  <c r="O23" i="1" s="1"/>
  <c r="S21" i="1" a="1"/>
  <c r="S21" i="1" s="1"/>
  <c r="Q20" i="1" a="1"/>
  <c r="Q20" i="1"/>
  <c r="N20" i="1" a="1"/>
  <c r="N20" i="1"/>
  <c r="O19" i="1" a="1"/>
  <c r="O19" i="1" s="1"/>
  <c r="O15" i="1" a="1"/>
  <c r="O15" i="1" s="1"/>
  <c r="S13" i="1" a="1"/>
  <c r="S13" i="1" s="1"/>
  <c r="O10" i="1" a="1"/>
  <c r="O10" i="1" s="1"/>
  <c r="P12" i="1" a="1"/>
  <c r="P12" i="1"/>
  <c r="M20" i="1" a="1"/>
  <c r="M20" i="1"/>
  <c r="M24" i="1" a="1"/>
  <c r="M24" i="1"/>
  <c r="M28" i="1" a="1"/>
  <c r="M28" i="1" s="1"/>
  <c r="M32" i="1" a="1"/>
  <c r="M32" i="1"/>
  <c r="Q35" i="1" a="1"/>
  <c r="Q35" i="1" s="1"/>
  <c r="N35" i="1" a="1"/>
  <c r="N35" i="1" s="1"/>
  <c r="O34" i="1" a="1"/>
  <c r="O34" i="1"/>
  <c r="R33" i="1" a="1"/>
  <c r="R33" i="1"/>
  <c r="S32" i="1" a="1"/>
  <c r="S32" i="1" s="1"/>
  <c r="P32" i="1" a="1"/>
  <c r="P32" i="1"/>
  <c r="Q31" i="1" a="1"/>
  <c r="Q31" i="1" s="1"/>
  <c r="N31" i="1" a="1"/>
  <c r="N31" i="1" s="1"/>
  <c r="O30" i="1" a="1"/>
  <c r="O30" i="1"/>
  <c r="S28" i="1" a="1"/>
  <c r="S28" i="1" s="1"/>
  <c r="P28" i="1" a="1"/>
  <c r="P28" i="1"/>
  <c r="Q27" i="1" a="1"/>
  <c r="Q27" i="1" s="1"/>
  <c r="R25" i="1" a="1"/>
  <c r="R25" i="1"/>
  <c r="S24" i="1" a="1"/>
  <c r="S24" i="1" s="1"/>
  <c r="P24" i="1" a="1"/>
  <c r="P24" i="1"/>
  <c r="Q23" i="1" a="1"/>
  <c r="Q23" i="1" s="1"/>
  <c r="O22" i="1" a="1"/>
  <c r="O22" i="1"/>
  <c r="R21" i="1" a="1"/>
  <c r="R21" i="1"/>
  <c r="S20" i="1" a="1"/>
  <c r="S20" i="1" s="1"/>
  <c r="P20" i="1" a="1"/>
  <c r="P20" i="1"/>
  <c r="Q19" i="1" a="1"/>
  <c r="Q19" i="1" s="1"/>
  <c r="N19" i="1" a="1"/>
  <c r="N19" i="1" s="1"/>
  <c r="Q15" i="1" a="1"/>
  <c r="Q15" i="1" s="1"/>
  <c r="N15" i="1" a="1"/>
  <c r="N15" i="1" s="1"/>
  <c r="R13" i="1" a="1"/>
  <c r="R13" i="1"/>
  <c r="Q10" i="1" a="1"/>
  <c r="Q10" i="1" s="1"/>
  <c r="N10" i="1" a="1"/>
  <c r="N10" i="1" s="1"/>
  <c r="S12" i="1" a="1"/>
  <c r="S12" i="1"/>
  <c r="M13" i="1" a="1"/>
  <c r="M13" i="1"/>
  <c r="M17" i="1" a="1"/>
  <c r="M17" i="1" s="1"/>
  <c r="M21" i="1" a="1"/>
  <c r="M21" i="1"/>
  <c r="M25" i="1" a="1"/>
  <c r="M25" i="1" s="1"/>
  <c r="M29" i="1" a="1"/>
  <c r="M29" i="1" s="1"/>
  <c r="M33" i="1" a="1"/>
  <c r="M33" i="1"/>
  <c r="S35" i="1" a="1"/>
  <c r="S35" i="1"/>
  <c r="Q34" i="1" a="1"/>
  <c r="Q34" i="1" s="1"/>
  <c r="N34" i="1" a="1"/>
  <c r="N34" i="1"/>
  <c r="O33" i="1" a="1"/>
  <c r="O33" i="1" s="1"/>
  <c r="R32" i="1" a="1"/>
  <c r="R32" i="1" s="1"/>
  <c r="S31" i="1" a="1"/>
  <c r="S31" i="1"/>
  <c r="P31" i="1" a="1"/>
  <c r="P31" i="1"/>
  <c r="Q30" i="1" a="1"/>
  <c r="Q30" i="1" s="1"/>
  <c r="N30" i="1" a="1"/>
  <c r="N30" i="1"/>
  <c r="R28" i="1" a="1"/>
  <c r="R28" i="1" s="1"/>
  <c r="S27" i="1" a="1"/>
  <c r="S27" i="1"/>
  <c r="P27" i="1" a="1"/>
  <c r="P27" i="1"/>
  <c r="O25" i="1" a="1"/>
  <c r="O25" i="1" s="1"/>
  <c r="R24" i="1" a="1"/>
  <c r="R24" i="1" s="1"/>
  <c r="S23" i="1" a="1"/>
  <c r="S23" i="1"/>
  <c r="P23" i="1" a="1"/>
  <c r="P23" i="1"/>
  <c r="Q22" i="1" a="1"/>
  <c r="Q22" i="1" s="1"/>
  <c r="N22" i="1" a="1"/>
  <c r="N22" i="1"/>
  <c r="O21" i="1" a="1"/>
  <c r="O21" i="1" s="1"/>
  <c r="R20" i="1" a="1"/>
  <c r="R20" i="1" s="1"/>
  <c r="S19" i="1" a="1"/>
  <c r="S19" i="1"/>
  <c r="P19" i="1" a="1"/>
  <c r="P19" i="1"/>
  <c r="N18" i="1" a="1"/>
  <c r="N18" i="1"/>
  <c r="S15" i="1" a="1"/>
  <c r="S15" i="1"/>
  <c r="P15" i="1" a="1"/>
  <c r="P15" i="1"/>
  <c r="Q14" i="1" a="1"/>
  <c r="Q14" i="1" s="1"/>
  <c r="O13" i="1" a="1"/>
  <c r="O13" i="1" s="1"/>
  <c r="S10" i="1" a="1"/>
  <c r="S10" i="1"/>
  <c r="P10" i="1" a="1"/>
  <c r="P10" i="1"/>
  <c r="R12" i="1" a="1"/>
  <c r="R12" i="1" s="1"/>
  <c r="O12" i="1" a="1"/>
  <c r="O12" i="1"/>
  <c r="M22" i="1" a="1"/>
  <c r="M22" i="1" s="1"/>
  <c r="S34" i="1" a="1"/>
  <c r="S34" i="1"/>
  <c r="Q33" i="1" a="1"/>
  <c r="Q33" i="1" s="1"/>
  <c r="S30" i="1" a="1"/>
  <c r="S30" i="1" s="1"/>
  <c r="S22" i="1" a="1"/>
  <c r="S22" i="1"/>
  <c r="Q21" i="1" a="1"/>
  <c r="Q21" i="1"/>
  <c r="Q13" i="1" a="1"/>
  <c r="Q13" i="1" s="1"/>
  <c r="M12" i="1" a="1"/>
  <c r="M12" i="1"/>
  <c r="Q12" i="1" a="1"/>
  <c r="Q12" i="1"/>
  <c r="B31" i="1"/>
  <c r="B30" i="1"/>
  <c r="B29" i="1"/>
  <c r="B28" i="1"/>
  <c r="B27" i="1"/>
  <c r="B26" i="1"/>
  <c r="A4" i="21" s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L26" i="1"/>
  <c r="L31" i="1"/>
  <c r="L30" i="1"/>
  <c r="L29" i="1"/>
  <c r="L28" i="1"/>
  <c r="L2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/>
  <c r="N9" i="1" s="1" a="1"/>
  <c r="N9" i="1" s="1"/>
  <c r="B10" i="1"/>
  <c r="B8" i="1"/>
  <c r="R9" i="1" a="1"/>
  <c r="R9" i="1" s="1"/>
  <c r="M3" i="1"/>
  <c r="A4" i="2"/>
  <c r="M8" i="1" s="1" a="1"/>
  <c r="M8" i="1" s="1"/>
  <c r="R8" i="1" a="1"/>
  <c r="R8" i="1" s="1"/>
  <c r="J32" i="1"/>
  <c r="J15" i="1"/>
  <c r="J8" i="1"/>
  <c r="J34" i="1"/>
  <c r="J20" i="1"/>
  <c r="J11" i="1"/>
  <c r="J30" i="1"/>
  <c r="J31" i="1"/>
  <c r="J29" i="1"/>
  <c r="J9" i="1"/>
  <c r="J22" i="1"/>
  <c r="J12" i="1"/>
  <c r="J25" i="1"/>
  <c r="J17" i="1"/>
  <c r="J23" i="1"/>
  <c r="J19" i="1"/>
  <c r="J26" i="1"/>
  <c r="J16" i="1"/>
  <c r="J33" i="1"/>
  <c r="J14" i="1"/>
  <c r="J35" i="1"/>
  <c r="J10" i="1"/>
  <c r="J28" i="1"/>
  <c r="J27" i="1"/>
  <c r="J21" i="1"/>
  <c r="J24" i="1"/>
  <c r="J18" i="1"/>
  <c r="J13" i="1"/>
  <c r="S17" i="1" l="1" a="1"/>
  <c r="S17" i="1" s="1"/>
  <c r="P17" i="1" a="1"/>
  <c r="P17" i="1" s="1"/>
  <c r="Q17" i="1" a="1"/>
  <c r="Q17" i="1" s="1"/>
  <c r="R17" i="1" a="1"/>
  <c r="R17" i="1" s="1"/>
  <c r="N17" i="1" a="1"/>
  <c r="N17" i="1" s="1"/>
  <c r="S18" i="1" a="1"/>
  <c r="S18" i="1" s="1"/>
  <c r="Q18" i="1" a="1"/>
  <c r="Q18" i="1" s="1"/>
  <c r="Q29" i="1" a="1"/>
  <c r="Q29" i="1" s="1"/>
  <c r="N29" i="1" a="1"/>
  <c r="N29" i="1" s="1"/>
  <c r="R29" i="1" a="1"/>
  <c r="R29" i="1" s="1"/>
  <c r="P29" i="1" a="1"/>
  <c r="P29" i="1" s="1"/>
  <c r="S29" i="1" a="1"/>
  <c r="S29" i="1" s="1"/>
  <c r="P26" i="1" a="1"/>
  <c r="P26" i="1" s="1"/>
  <c r="O26" i="1" a="1"/>
  <c r="O26" i="1" s="1"/>
  <c r="M26" i="1" a="1"/>
  <c r="M26" i="1" s="1"/>
  <c r="Q26" i="1" a="1"/>
  <c r="Q26" i="1" s="1"/>
  <c r="R26" i="1" a="1"/>
  <c r="R26" i="1" s="1"/>
  <c r="N26" i="1" a="1"/>
  <c r="N26" i="1" s="1"/>
  <c r="S26" i="1" a="1"/>
  <c r="S26" i="1" s="1"/>
  <c r="M11" i="1" a="1"/>
  <c r="M11" i="1" s="1"/>
  <c r="S25" i="1" a="1"/>
  <c r="S25" i="1" s="1"/>
  <c r="M23" i="1" a="1"/>
  <c r="M23" i="1" s="1"/>
  <c r="M14" i="1" a="1"/>
  <c r="M14" i="1" s="1"/>
  <c r="S9" i="1" a="1"/>
  <c r="S9" i="1" s="1"/>
  <c r="P16" i="1" a="1"/>
  <c r="P16" i="1" s="1"/>
  <c r="R18" i="1" a="1"/>
  <c r="R18" i="1" s="1"/>
  <c r="S14" i="1" a="1"/>
  <c r="S14" i="1" s="1"/>
  <c r="S8" i="1" a="1"/>
  <c r="S8" i="1" s="1"/>
  <c r="N14" i="1" a="1"/>
  <c r="N14" i="1" s="1"/>
  <c r="P11" i="1" a="1"/>
  <c r="P11" i="1" s="1"/>
  <c r="R14" i="1" a="1"/>
  <c r="R14" i="1" s="1"/>
  <c r="R22" i="1" a="1"/>
  <c r="R22" i="1" s="1"/>
  <c r="P18" i="1" a="1"/>
  <c r="P18" i="1" s="1"/>
  <c r="P8" i="1" a="1"/>
  <c r="P8" i="1" s="1"/>
  <c r="M9" i="1" a="1"/>
  <c r="M9" i="1" s="1"/>
  <c r="P9" i="1" a="1"/>
  <c r="P9" i="1" s="1"/>
  <c r="O16" i="1" a="1"/>
  <c r="O16" i="1" s="1"/>
  <c r="P34" i="1" a="1"/>
  <c r="P34" i="1" s="1"/>
  <c r="S11" i="1" a="1"/>
  <c r="S11" i="1" s="1"/>
  <c r="S16" i="1" a="1"/>
  <c r="S16" i="1" s="1"/>
  <c r="O11" i="1" a="1"/>
  <c r="O11" i="1" s="1"/>
  <c r="P14" i="1" a="1"/>
  <c r="P14" i="1" s="1"/>
  <c r="R27" i="1" a="1"/>
  <c r="R27" i="1" s="1"/>
  <c r="R23" i="1" a="1"/>
  <c r="R23" i="1" s="1"/>
  <c r="N16" i="1" a="1"/>
  <c r="N16" i="1" s="1"/>
  <c r="O8" i="1" a="1"/>
  <c r="O8" i="1" s="1"/>
  <c r="M2" i="1" s="1" a="1"/>
  <c r="M2" i="1" s="1"/>
  <c r="P2" i="1" s="1"/>
  <c r="N11" i="1" a="1"/>
  <c r="N11" i="1" s="1"/>
  <c r="N8" i="1" a="1"/>
  <c r="N8" i="1" s="1"/>
  <c r="Q9" i="1" a="1"/>
  <c r="Q9" i="1" s="1"/>
  <c r="P35" i="1" a="1"/>
  <c r="P35" i="1" s="1"/>
  <c r="O9" i="1" a="1"/>
  <c r="O9" i="1" s="1"/>
  <c r="Q11" i="1" a="1"/>
  <c r="Q11" i="1" s="1"/>
  <c r="Q25" i="1" a="1"/>
  <c r="Q25" i="1" s="1"/>
  <c r="R16" i="1" a="1"/>
  <c r="R16" i="1" s="1"/>
  <c r="P13" i="1" a="1"/>
  <c r="P13" i="1" s="1"/>
  <c r="Q8" i="1" a="1"/>
  <c r="Q8" i="1" s="1"/>
</calcChain>
</file>

<file path=xl/comments1.xml><?xml version="1.0" encoding="utf-8"?>
<comments xmlns="http://schemas.openxmlformats.org/spreadsheetml/2006/main">
  <authors>
    <author>Sarah Johnson</author>
  </authors>
  <commentList>
    <comment ref="C15" authorId="0" shapeId="0">
      <text>
        <r>
          <rPr>
            <sz val="10"/>
            <color rgb="FF000000"/>
            <rFont val="Tahoma"/>
            <family val="2"/>
          </rPr>
          <t>Part a is outdated.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<sst xmlns="http://schemas.openxmlformats.org/spreadsheetml/2006/main" count="574" uniqueCount="360">
  <si>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</si>
  <si>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</si>
  <si>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</si>
  <si>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</si>
  <si>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</si>
  <si>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</si>
  <si>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</si>
  <si>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</si>
  <si>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</si>
  <si>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</si>
  <si>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</si>
  <si>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</si>
  <si>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</si>
  <si>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</si>
  <si>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</si>
  <si>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</si>
  <si>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</si>
  <si>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</si>
  <si>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</si>
  <si>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</si>
  <si>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</si>
  <si>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</si>
  <si>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</si>
  <si>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</si>
  <si>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</si>
  <si>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</si>
  <si>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</si>
  <si>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</si>
  <si>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</si>
  <si>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</si>
  <si>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</si>
  <si>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</si>
  <si>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C</t>
  </si>
  <si>
    <t>Effective Date</t>
  </si>
  <si>
    <t>Given the following information:</t>
  </si>
  <si>
    <t>A</t>
  </si>
  <si>
    <t>B</t>
  </si>
  <si>
    <t>D</t>
  </si>
  <si>
    <t>Calendar Year</t>
  </si>
  <si>
    <t>•     All policies are annual.</t>
  </si>
  <si>
    <t>Policy</t>
  </si>
  <si>
    <t>•     Rates are in effect for one year.</t>
  </si>
  <si>
    <t>Accident Year</t>
  </si>
  <si>
    <t>Average Earned Premium at Current Rate Level</t>
  </si>
  <si>
    <t>Average Written Premium at Current Rate Level</t>
  </si>
  <si>
    <t>•     The rate revision is planned to be effective January 1, 2018.</t>
  </si>
  <si>
    <r>
      <rPr>
        <sz val="10"/>
        <color rgb="FF161616"/>
        <rFont val="Arial"/>
        <family val="2"/>
      </rPr>
      <t>Rate Change Effective Date</t>
    </r>
  </si>
  <si>
    <r>
      <rPr>
        <sz val="10"/>
        <color rgb="FF161616"/>
        <rFont val="Arial"/>
        <family val="2"/>
      </rPr>
      <t>Overall Rate ChanQe</t>
    </r>
  </si>
  <si>
    <r>
      <rPr>
        <sz val="10"/>
        <color rgb="FF161616"/>
        <rFont val="Arial"/>
        <family val="2"/>
      </rPr>
      <t>July 1, 2013</t>
    </r>
  </si>
  <si>
    <r>
      <rPr>
        <sz val="10"/>
        <color rgb="FF161616"/>
        <rFont val="Arial"/>
        <family val="2"/>
      </rPr>
      <t>October 1, 2015</t>
    </r>
  </si>
  <si>
    <r>
      <rPr>
        <sz val="10"/>
        <color rgb="FF161616"/>
        <rFont val="Arial"/>
        <family val="2"/>
      </rPr>
      <t>October 1, 2016</t>
    </r>
  </si>
  <si>
    <r>
      <rPr>
        <sz val="10"/>
        <color rgb="FF161616"/>
        <rFont val="Arial"/>
        <family val="2"/>
      </rPr>
      <t>Calendar Year</t>
    </r>
  </si>
  <si>
    <r>
      <rPr>
        <sz val="10"/>
        <color rgb="FF161616"/>
        <rFont val="Arial"/>
        <family val="2"/>
      </rPr>
      <t>Earned Premium ($000)</t>
    </r>
  </si>
  <si>
    <r>
      <rPr>
        <sz val="10"/>
        <color rgb="FF161616"/>
        <rFont val="Arial"/>
        <family val="2"/>
      </rPr>
      <t>Earned Premium ($000) at Current Rate Level</t>
    </r>
  </si>
  <si>
    <t>Calculate the projected earned premium at current rate level for 2014 through 2016.</t>
  </si>
  <si>
    <t>Calculate the indicated rate change.</t>
  </si>
  <si>
    <t>•     The projected annual premium trend =</t>
  </si>
  <si>
    <t>•     Fourth quarter 2016 average earned premium at current rate level =</t>
  </si>
  <si>
    <t xml:space="preserve">•     Fourth quarter 2016 average written premium at current rate level = </t>
  </si>
  <si>
    <t>•     The company uses a calendar-accident year aggregation of data for indications.</t>
  </si>
  <si>
    <t>Given the following for an insurance company that writes only annual policies:</t>
  </si>
  <si>
    <t>Annual Premium</t>
  </si>
  <si>
    <t xml:space="preserve">•     Policy D was cancelled March 31, 2016
</t>
  </si>
  <si>
    <t>Calculate the following for calendar year 2015</t>
  </si>
  <si>
    <t>i. Earned Premium</t>
  </si>
  <si>
    <t>ii. Written Premium</t>
  </si>
  <si>
    <t>Calculate the following as of December 31, 2016</t>
  </si>
  <si>
    <t>i. Policy year 2015 earned premium</t>
  </si>
  <si>
    <t>ii. Policy year 2015 written premium</t>
  </si>
  <si>
    <t>Given the following information for an insurance company:</t>
  </si>
  <si>
    <t xml:space="preserve">•     For report year 2013, the loss cost per exposure from claims occurring in 2013 = </t>
  </si>
  <si>
    <t>•     Annual report year loss cost trend =</t>
  </si>
  <si>
    <t>Calculate the loss cost per exposure for the following:</t>
  </si>
  <si>
    <t>ii. Claims-made policy effective January 1, 2018 with retroactive date of January 1, 2017</t>
  </si>
  <si>
    <t>A customer is switching from a claims-made policy to an occurrence policy effective January 1, 2016. Calculate the total loss cost per exposure that would provide complete coverage without overlap for this customer.</t>
  </si>
  <si>
    <t>Given the following information for an insurance company as of December 31, 2016:</t>
  </si>
  <si>
    <t>Earned Premium ($000)</t>
  </si>
  <si>
    <t>Reported Loss ($000)</t>
  </si>
  <si>
    <t>Cumulative Loss Development Factors</t>
  </si>
  <si>
    <t>Calculate accident year 2016 trended ultimate loss using the Bornhuetter-Ferguson method with the expected loss ratio based on accident years 2012 through 2014 experience.</t>
  </si>
  <si>
    <t>The current workers compensation indemnity benefit structure in a state is as follows:</t>
  </si>
  <si>
    <t xml:space="preserve">The following changes have been proposed to the workers compensation indemnity benefit structure: </t>
  </si>
  <si>
    <t>Briefly describe two potential indirect effects of the benefit change.</t>
  </si>
  <si>
    <t>Calculate the impact to Company A of the state's proposed workers compensation indemnity benefit change.</t>
  </si>
  <si>
    <t>The distribution of injured workers for Company A is shown below:</t>
  </si>
  <si>
    <t>Ratio to SAWW</t>
  </si>
  <si>
    <t># Workers</t>
  </si>
  <si>
    <t>Total Weekly Wages</t>
  </si>
  <si>
    <t>&lt;50%</t>
  </si>
  <si>
    <t>50%-75%</t>
  </si>
  <si>
    <t>75%-100%</t>
  </si>
  <si>
    <t>100%-125%</t>
  </si>
  <si>
    <t>&gt;125%</t>
  </si>
  <si>
    <t>Total</t>
  </si>
  <si>
    <t>Given the following information for the past year for an insurance company:</t>
  </si>
  <si>
    <t>% Fixed</t>
  </si>
  <si>
    <t>Written Premium</t>
  </si>
  <si>
    <t>Earned Premium</t>
  </si>
  <si>
    <t>Agent Commission</t>
  </si>
  <si>
    <t>Other Acquisition Cost</t>
  </si>
  <si>
    <t>Premium Tax &amp; Licensing Fee</t>
  </si>
  <si>
    <t>General Expense</t>
  </si>
  <si>
    <t>Loss Adjustment Expense</t>
  </si>
  <si>
    <t>($000)</t>
  </si>
  <si>
    <t>-</t>
  </si>
  <si>
    <t>•     Underwriting profit provision =</t>
  </si>
  <si>
    <t>Calculate the indicated rate change using a projected loss ratio of 65% (excluding loss adjustment expenses).</t>
  </si>
  <si>
    <t>Calculate the total permissible loss ratio.</t>
  </si>
  <si>
    <t>Calculate the operating expense ratio using the premium-based projection method.</t>
  </si>
  <si>
    <t>Calculate the underwriting expense ratio using the premium-based projection method.</t>
  </si>
  <si>
    <t>Given the following information about an insurance product filing with annual policies:</t>
  </si>
  <si>
    <t>Calculate the new business premium per exposure for 2018 indicated by a lifetime value analysis using a two year time horizon.</t>
  </si>
  <si>
    <t>•     2018 projected pure premium =</t>
  </si>
  <si>
    <t>•     Loss cost annual trend =</t>
  </si>
  <si>
    <t>•     Premium annual trend =</t>
  </si>
  <si>
    <t>•     Fixed expense per exposure, new business =</t>
  </si>
  <si>
    <t>•     Fixed expense per exposure, renewals =</t>
  </si>
  <si>
    <t xml:space="preserve">•     Variable expense ratio = </t>
  </si>
  <si>
    <t>•     Profit and contingencies provision =</t>
  </si>
  <si>
    <t>•     Retention ratio =</t>
  </si>
  <si>
    <t>•     Discount rate =</t>
  </si>
  <si>
    <t>Fully justify the use of lifetime value analysis in a rate indication using the Statement of Principles Regarding Property and Casualty Ratemaking.</t>
  </si>
  <si>
    <t>Characteristics considered:</t>
  </si>
  <si>
    <t>Given the following:</t>
  </si>
  <si>
    <t>For one of the characteristics, briefly discuss two reasons why it would be an appropriate exposure base.</t>
  </si>
  <si>
    <t>Assess if age of nurse is an appropriate rating variable using two social criteria.</t>
  </si>
  <si>
    <t>The company decides not to use specialty of nurse in their rating algorithm. Quantify the effect on profitability for the company after one renewal cycle.</t>
  </si>
  <si>
    <t>•     Age of nurse</t>
  </si>
  <si>
    <t>•     Gender of nurse</t>
  </si>
  <si>
    <t>•     Hours worked per week by each nurse</t>
  </si>
  <si>
    <t>•     Number of nurses employed by the hospital</t>
  </si>
  <si>
    <t>•     Specialty of the nurse (Cardiac or General)</t>
  </si>
  <si>
    <t>Specialty</t>
  </si>
  <si>
    <t>True Expected Cost</t>
  </si>
  <si>
    <t>Cardiac</t>
  </si>
  <si>
    <t>General</t>
  </si>
  <si>
    <t>Territory</t>
  </si>
  <si>
    <t>True Relativity</t>
  </si>
  <si>
    <t>Univariate Indicated Relativity</t>
  </si>
  <si>
    <t>Loss &amp; ALAE ($000)</t>
  </si>
  <si>
    <t>Earned Exposures (000)</t>
  </si>
  <si>
    <t>Class A</t>
  </si>
  <si>
    <t>Class B</t>
  </si>
  <si>
    <t>Class C</t>
  </si>
  <si>
    <t>Class</t>
  </si>
  <si>
    <t>Charged Factor</t>
  </si>
  <si>
    <t>Explain why the univariate indicated relativities are different from the true relativities.</t>
  </si>
  <si>
    <t>Calculate territory relativities using the adjusted pure premium method, keeping territory 2 as the base level.</t>
  </si>
  <si>
    <t>The output of a generalized linear model (GLM) analysis on relativities for pure premium by territory is shown below:</t>
  </si>
  <si>
    <t>Briefly describe how spatial smoothing can be used to improve territory relativity estimates.</t>
  </si>
  <si>
    <t>Explain whether the GLM output supports including territory as a rating variable.</t>
  </si>
  <si>
    <t>Briefly describe three benefits of using multivariate methods over univariate methods for classification ratemaking.</t>
  </si>
  <si>
    <t>Limit of Liability</t>
  </si>
  <si>
    <t>Current Increased Limits Factor</t>
  </si>
  <si>
    <t>Indicated Increased Limits Factor</t>
  </si>
  <si>
    <t>Compare the expected losses for the excess layer between $500,000 and $1,000,000 based on the current increased limits factors and the indicated increased limits factors.</t>
  </si>
  <si>
    <t>Assess the appropriateness of implementing the indicated increased limits factors.</t>
  </si>
  <si>
    <t>•     Expected losses limited to $100,000 =</t>
  </si>
  <si>
    <t>The company wishes to offer policy limits exceeding $1,000,000 in the future. Propose an approach to calculating increased limits factors for the higher limits and briefly describe an implementation challenge the company may encounter.</t>
  </si>
  <si>
    <t>•     Chi-Square Precentage (entire variable) =</t>
  </si>
  <si>
    <t>Current Premium ($000)</t>
  </si>
  <si>
    <t>Current Territory Factor</t>
  </si>
  <si>
    <t>Indicated Territory Factor</t>
  </si>
  <si>
    <t>Management requires achieving the following objectives with the upcoming rate change:</t>
  </si>
  <si>
    <t>•     Territory 2 remains the base territory.</t>
  </si>
  <si>
    <t>Calculate the territorial relativities that will be implemented with the rate change.</t>
  </si>
  <si>
    <t>•     Target an overall rate level increase of</t>
  </si>
  <si>
    <t>Given the following information about a homeowners insurance loss:</t>
  </si>
  <si>
    <t>•     There is no deductible.</t>
  </si>
  <si>
    <t>•     Face amount of policy =</t>
  </si>
  <si>
    <t>•     Value of property =</t>
  </si>
  <si>
    <t>•     Coinsurance penalty =</t>
  </si>
  <si>
    <t>•     Indemnity payment =</t>
  </si>
  <si>
    <t>Calculate the required coinsurance percentage.</t>
  </si>
  <si>
    <t>Identify two homeowners insurance to value initiatives insurers could implement and briefly describe how each initiative encourages insurance to full value.</t>
  </si>
  <si>
    <t>Given the following information for a book of business as of December 31, 2016:</t>
  </si>
  <si>
    <t>Cumulative Reported Loss &amp; ALAE ($000)</t>
  </si>
  <si>
    <t>Selected Reported Loss &amp; ALAE Age to Age Factors</t>
  </si>
  <si>
    <t>12-24</t>
  </si>
  <si>
    <t>24-36</t>
  </si>
  <si>
    <t>36-48</t>
  </si>
  <si>
    <t>•     Exposures are written evenly throughout each calendar year.</t>
  </si>
  <si>
    <t>•     There has been one rate change in the past five years: +5%, effective July 1, 2015.</t>
  </si>
  <si>
    <t>•     ULAE provision = 6% of loss and ALAE.</t>
  </si>
  <si>
    <t>•     Rates are to be in effect for one year.</t>
  </si>
  <si>
    <t>•     Annual loss and ALAE trend =</t>
  </si>
  <si>
    <t>•     Annual premium trend =</t>
  </si>
  <si>
    <t>•     Fixed expense ratio =</t>
  </si>
  <si>
    <t>•     Variable expense ratio =</t>
  </si>
  <si>
    <t>Calculate the ultimate losses and ALAE for each accident year using the loss development technique.</t>
  </si>
  <si>
    <t>Calculate the ultimate losses and ALAE for each accident year using the Bornhuetter-Ferguson technique using an expected loss and ALAE ratio of 56%.</t>
  </si>
  <si>
    <t>Briefly justify an appropriate ultimate loss and ALAE selection from parts a. and b. above for accident years 2014 through 2016.</t>
  </si>
  <si>
    <t>Calculate the indicated rate change for policies effective July 1, 2017 using the ultimate loss and ALAE selections from part c. above, assuming full credibility.</t>
  </si>
  <si>
    <t>Policy Effective Date</t>
  </si>
  <si>
    <t>Policy Term (in Months)</t>
  </si>
  <si>
    <t>Gross Written Premium</t>
  </si>
  <si>
    <t>Policy Number</t>
  </si>
  <si>
    <t>Claim Number</t>
  </si>
  <si>
    <t>Accident Date</t>
  </si>
  <si>
    <t>Claim Report Date</t>
  </si>
  <si>
    <t>Gross Paid Claims</t>
  </si>
  <si>
    <t>Gross Case Reserves</t>
  </si>
  <si>
    <t>Reinsurance Recoveries</t>
  </si>
  <si>
    <t>Calculate the calendar year 2016 gross earned premium.</t>
  </si>
  <si>
    <t>Calculate the gross unearned premium as of December 31, 2016.</t>
  </si>
  <si>
    <t>Calculate the reported claims net of reinsurance recoveries for accident year 2016 as of December 31, 2016.</t>
  </si>
  <si>
    <t>An insurer has the following book of insurance policies and claim experience as of December 31, 2016:</t>
  </si>
  <si>
    <t>The following information is available for a private passenger automobile insurer:</t>
  </si>
  <si>
    <t>•     The insurer started writing business five years ago.</t>
  </si>
  <si>
    <t>•     External data from other private passenger automobile insurers is used to supplement the insurer's data in estimation of unpaid claims.</t>
  </si>
  <si>
    <t>•     Unpaid claims have been estimated historically on a combined bodily injury and property damage basis.</t>
  </si>
  <si>
    <t>•     Internal data shows that the bodily injury claims take longer to reach ultimate than the property damage claims.</t>
  </si>
  <si>
    <t>Internal management has asked the reserving actuary to begin estimating reserves separately for bodily injury and property damage claims using only internal data.</t>
  </si>
  <si>
    <t>Given the following claim experience:</t>
  </si>
  <si>
    <t>Accident Half-Year</t>
  </si>
  <si>
    <t>Reported Claim Counts Excluding Claims Closed with No Payment as of (months)</t>
  </si>
  <si>
    <t>2014-1</t>
  </si>
  <si>
    <t>2014-2</t>
  </si>
  <si>
    <t>2015-1</t>
  </si>
  <si>
    <t>2015-2</t>
  </si>
  <si>
    <t>2016-1</t>
  </si>
  <si>
    <t>2016-2</t>
  </si>
  <si>
    <t>Reported Severity ($) Excluding Claims Closed with No Payment as of (months)</t>
  </si>
  <si>
    <t>•     There is no development in counts or severity beyond 36 months.</t>
  </si>
  <si>
    <t>Calculate ultimate claims for accident year 2016 using a frequency-severity technique.</t>
  </si>
  <si>
    <t>Explain why the downward development observed in the claim count triangle in part a. above may occur.</t>
  </si>
  <si>
    <t>Discuss a diagnostic that can be used to test for seasonality.</t>
  </si>
  <si>
    <t>Given the following information as of December 31, 2016:</t>
  </si>
  <si>
    <t>Cumulative Reported Claims ($000) as of (months)</t>
  </si>
  <si>
    <t>Cumulative Paid Claims ($000) as of (months)</t>
  </si>
  <si>
    <t>Reported Claims Development Technique Ultimate Claims ($000)</t>
  </si>
  <si>
    <t>Calculate the ultimate claims for accident years 2015 and 2016 as of December 31, 2016, using the reported claims development technique.</t>
  </si>
  <si>
    <t>Produce a diagnostic that shows an operational change in the insurer's history. Briefly describe a scenario that could result in the observed diagnostic.</t>
  </si>
  <si>
    <t>Briefly describe an issue that could arise for each of the following parties that relies on accurate unpaid claims estimates if unpaid claims are understated by the insurer.</t>
  </si>
  <si>
    <t>i. Investors</t>
  </si>
  <si>
    <t>ii. Regulators</t>
  </si>
  <si>
    <t>iii. Internal management</t>
  </si>
  <si>
    <t>Given the following information about an insurance company's workers compensation book of business as of December 31, 2016:</t>
  </si>
  <si>
    <t>Payroll ($000)</t>
  </si>
  <si>
    <t>Reported Claims ($000)</t>
  </si>
  <si>
    <t>Indicated Ultimate Claim Counts</t>
  </si>
  <si>
    <t>Selected Ultimate Severity</t>
  </si>
  <si>
    <t>not provided</t>
  </si>
  <si>
    <t>Select an appropriate ultimate severity estimate for accident year 2016.</t>
  </si>
  <si>
    <t>•     Annual inflation rate for payroll =</t>
  </si>
  <si>
    <t>•     Annual claim count trend =</t>
  </si>
  <si>
    <t>•     Annual severity trend =</t>
  </si>
  <si>
    <t>•     The cumulative reported claims development factor at 12 months =</t>
  </si>
  <si>
    <t>Select and briefly justify an ultimate frequency estimate for accident year 2016.</t>
  </si>
  <si>
    <t>Calculate accident year 2016 ultimate claims using a Bornhuetter-Ferguson technique that blends the reported development technique with the frequency-severity technique.</t>
  </si>
  <si>
    <t>On-Level Earned Premium ($000)</t>
  </si>
  <si>
    <t>Cumulative Reported Claims ($000)</t>
  </si>
  <si>
    <t>Reported CDF to Ultimate</t>
  </si>
  <si>
    <t>•     A legislative change effective January 1, 2016 is expected to reduce claims costs by 20% for claims occurring after the effective date.</t>
  </si>
  <si>
    <t>Estimate ultimate claims for accident year 2016 using the Cape Cod technique.</t>
  </si>
  <si>
    <t>Given the following data as of December 31, 2016:</t>
  </si>
  <si>
    <t>Industry Cumulative Reported Claims ($000) as of (months)</t>
  </si>
  <si>
    <t>Industry Case Outstanding ($000) as of (months)</t>
  </si>
  <si>
    <t>Self-Insured Company Case Outstanding ($000) as of December 31,2016</t>
  </si>
  <si>
    <t>•     There is no development after 48 months.</t>
  </si>
  <si>
    <t>Calculate an accident year 2016 unpaid claim estimate for the company.</t>
  </si>
  <si>
    <t>Identify two potential limitations of the approach used in part a. above.</t>
  </si>
  <si>
    <t>•     Industry cumulative reported claims development factor at 12 months =</t>
  </si>
  <si>
    <t>Given the following information for an insurance company as of December 31, 2016.</t>
  </si>
  <si>
    <t>Incremental Closed Claim Count as of (months)</t>
  </si>
  <si>
    <t>Incremental Paid Claims ($000) as of (months)</t>
  </si>
  <si>
    <t>•     Selected annual severity trend =</t>
  </si>
  <si>
    <t>•     Trended tail severity at 72 months at the accident year 2016 cost level =</t>
  </si>
  <si>
    <t>•     Trended tail severity at 84 months at the accident year 2016 cost level =</t>
  </si>
  <si>
    <t>Calculate the trended tail severities at maturity ages 48 months and 60 months at the accident year 2016 cost level.</t>
  </si>
  <si>
    <t>Discuss at which maturity age the datashould be combined for the purpose of selecting an incremental tail severity to be used in a frequency-severity method for this insurance company.</t>
  </si>
  <si>
    <t>Paid Claims ($000) as of (months)</t>
  </si>
  <si>
    <t>Reported Claims ($000) as of (months)</t>
  </si>
  <si>
    <t>Closed Claim Counts as of (months)</t>
  </si>
  <si>
    <t>Open Claim Counts as of (months)</t>
  </si>
  <si>
    <t>Paid Claims to Reported Claims Ratio as of (months)</t>
  </si>
  <si>
    <t>Closed to Reported Counts Ratio as of (months)</t>
  </si>
  <si>
    <t>Average Paid Claim Severity ($) as of (months)</t>
  </si>
  <si>
    <t>Average Case Outstanding ($) as of (months)</t>
  </si>
  <si>
    <t>•     There are no partial payments.</t>
  </si>
  <si>
    <t>Estimate the accident year 2016 IBNR using the Berquist Sherman case outstanding adjustment.</t>
  </si>
  <si>
    <t>Propose and briefly justify another appropriate technique for developing the accident year 2016 IBNR.</t>
  </si>
  <si>
    <t>•     There is no reported claims development beyond 48 months.</t>
  </si>
  <si>
    <t>•     The stop loss limits are:</t>
  </si>
  <si>
    <t>•     For each of accident years 2013 through 2015, the insurer maintained a stop loss reinsurance limit that applies after an excess of loss treaty.</t>
  </si>
  <si>
    <t>Cumulative Gross Reported Claims ($000) as of (months)</t>
  </si>
  <si>
    <t>Cumulative Reported Claims ($000) Ceded to Excess of Loss Treaty as of (months)</t>
  </si>
  <si>
    <t>Cumulative Paid Claims ($000) Net of Excess of Loss Treaty</t>
  </si>
  <si>
    <t>Stop Loss Limit ($000)</t>
  </si>
  <si>
    <t>None</t>
  </si>
  <si>
    <t>Calculate the unpaid claims net of all reinsurance for al accident years using the reported claims development technique.</t>
  </si>
  <si>
    <t>The following information is available for an insurer as of December 31, 2016:</t>
  </si>
  <si>
    <t>Calendar Year Paid ULAE ($000)</t>
  </si>
  <si>
    <t>•     No business was written prior to 2013.</t>
  </si>
  <si>
    <t>Assess the reasonableness of the unpaid ULAE estimate from part a. above.</t>
  </si>
  <si>
    <t>Calculate the paid ULAE to paid claims ratio for calendar year 2016.</t>
  </si>
  <si>
    <t>Estimate the unpaid ULAE using the classical technique.</t>
  </si>
  <si>
    <t>Given the following information for an insurer as of December 31, 2016:</t>
  </si>
  <si>
    <t>Briefly assess the appropriateness of each reserving technique provided for each accident year below.</t>
  </si>
  <si>
    <t>•     Company management strengthened outstanding case reserves on all open claims during 2016.</t>
  </si>
  <si>
    <t>•     Four unusually large claims that occurred in 2015 have been paid and closed. There are no other large losses in the company's history.</t>
  </si>
  <si>
    <t>•     No adjustments were made to historical claim development factors.</t>
  </si>
  <si>
    <t>Accident year 2013:</t>
  </si>
  <si>
    <t>i. Paid development technique.</t>
  </si>
  <si>
    <t>ii. Reported development technique.</t>
  </si>
  <si>
    <t>Accident year 2014:</t>
  </si>
  <si>
    <t>i. Disposal rate frequency-severity technique.</t>
  </si>
  <si>
    <t>ii. Reported Bornhuetter-Ferguson technique.</t>
  </si>
  <si>
    <t>Accident year 2015:</t>
  </si>
  <si>
    <t>ii. Paid Bornhuetter-Ferguson technique.</t>
  </si>
  <si>
    <t>Given the following ultimate claim ratio estimates based on reported claims as of December 31, 2016:</t>
  </si>
  <si>
    <t>Development Technique</t>
  </si>
  <si>
    <t>Bornhuetter-Ferguson Technique</t>
  </si>
  <si>
    <t>Frequency-Severity Technique</t>
  </si>
  <si>
    <t>•     The initial expected loss ratio used in the Bornhuetter-Ferguson technique is the same in all accident years.</t>
  </si>
  <si>
    <t>•     There has been no change to the mix of business written by the company.</t>
  </si>
  <si>
    <t>•     The company has not experienced any unusually large losses.</t>
  </si>
  <si>
    <t>Assess the initial expected loss ratio used in the Bornhuetter-Ferguson technique.</t>
  </si>
  <si>
    <t>Assess the selected claim development factors used in the techniques.</t>
  </si>
  <si>
    <t>Exam 5 - Fall 2017</t>
  </si>
  <si>
    <t>Calculate the premium trend factor for each year using two-step trending.</t>
  </si>
  <si>
    <t xml:space="preserve">•     2016 Earned Premium =
</t>
  </si>
  <si>
    <t>•     2014 through 2016 combined projected ultimate loss and LAE =</t>
  </si>
  <si>
    <t>•     Selected annual premium trend =</t>
  </si>
  <si>
    <t>•     Fixed expense provision =</t>
  </si>
  <si>
    <t>•     Variable expense provision =</t>
  </si>
  <si>
    <t>•     Target underwriting profit provision =</t>
  </si>
  <si>
    <t>i. Occurrence policy effective January 1, 2016</t>
  </si>
  <si>
    <t>•     Annual loss cost trend =</t>
  </si>
  <si>
    <t>•     The company has increased rates by 5% every year on January 1.</t>
  </si>
  <si>
    <t>•     The company writes policies uniformly throughout the year.</t>
  </si>
  <si>
    <t>An actuary is developing a rating algorithm for a new product covering professional liability for nurses working in hospitals.</t>
  </si>
  <si>
    <t>•     20% of customers will switch insurers based on price.</t>
  </si>
  <si>
    <t>•     The company's competitor uses specialty of nurse in their rating algorithms and charges the true expected cost.</t>
  </si>
  <si>
    <t>•     At the start of the program the company and the competitor each write 100 policies for Cardiac Nurses and 100 policies for General Nurses.</t>
  </si>
  <si>
    <t>•     There are no underwriting expenses or profit.</t>
  </si>
  <si>
    <t>•     The indicated increased limit factors are based on the company's own loss experience.</t>
  </si>
  <si>
    <t>•     Losses limited to $100,000 have been consistent over time.</t>
  </si>
  <si>
    <t>•     Revise territorial relativities to the indicated relativity, while capping the overall rate impact to any territory at:</t>
  </si>
  <si>
    <t>•     There is no loss development beyond 48 months.</t>
  </si>
  <si>
    <t>Fully discuss an argument to support this proposed change.</t>
  </si>
  <si>
    <t>Fully discuss an argument against this proposed change.</t>
  </si>
  <si>
    <t>Given the following data:</t>
  </si>
  <si>
    <t>•     Case reserves at December 31, 2016 =</t>
  </si>
  <si>
    <t>•     IBNR reserves at December 31, 2016 =</t>
  </si>
  <si>
    <t>•     The four-year weighted average ULAE to loss ratio =</t>
  </si>
  <si>
    <t>Identify two scenarios that could lead to a negative premium trend when analyzing average premium at current rate level.</t>
  </si>
  <si>
    <t>•     The rate revision is planned to be effective October 1, 2017.</t>
  </si>
  <si>
    <t>Briefly describe one advantage and one disadvantage of calendar year data aggregation.</t>
  </si>
  <si>
    <t>•     For all claims reported in one year, 40% of the ultimate loss is from claims occurring in the same year, 35% from the prior year and 25% from the 2nd prior year.</t>
  </si>
  <si>
    <t>•     The company writes policies uniformly through the year.</t>
  </si>
  <si>
    <t>•     Exposure levels are constant.</t>
  </si>
  <si>
    <t>•     The compensation rate is 80% of the workers pre-injury wage.</t>
  </si>
  <si>
    <t>•     The state average weekly wage (SAWW) is currently $1,500.</t>
  </si>
  <si>
    <t>•     The minimum indemnity benefit is 50% of the SAWW.</t>
  </si>
  <si>
    <t>•     The maximum indemnity benefit is 125% of the SAWW.</t>
  </si>
  <si>
    <t>•     The proposed minimum indemnity benefit is 75% of the SAWW.</t>
  </si>
  <si>
    <t>•     The proposed maximum indemnity benefit is 100% of the SAWW.</t>
  </si>
  <si>
    <t>•     LAE provision as % of loss =</t>
  </si>
  <si>
    <t>Note: Part a is outdated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</si>
</sst>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\$#,##0;\$#,##0"/>
    <numFmt numFmtId="168" formatCode="###0;###0"/>
    <numFmt numFmtId="169" formatCode="#,##0;#,##0"/>
    <numFmt numFmtId="170" formatCode="###0.000;###0.000"/>
    <numFmt numFmtId="171" formatCode="&quot;$&quot;#,##0"/>
    <numFmt numFmtId="172" formatCode="[$-409]mmmm\ d\,\ yyyy;@"/>
    <numFmt numFmtId="173" formatCode="_(* #,##0_);_(* \(#,##0\);_(* &quot;-&quot;??_);_(@_)"/>
    <numFmt numFmtId="17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161616"/>
      <name val="Arial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6" fontId="2" fillId="0" borderId="0" xfId="1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1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1" xfId="2" quotePrefix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1" fillId="2" borderId="0" xfId="0" applyFont="1" applyFill="1"/>
    <xf numFmtId="0" fontId="11" fillId="2" borderId="7" xfId="0" applyFont="1" applyFill="1" applyBorder="1"/>
    <xf numFmtId="0" fontId="0" fillId="2" borderId="0" xfId="0" applyFill="1"/>
    <xf numFmtId="0" fontId="0" fillId="2" borderId="4" xfId="0" applyFill="1" applyBorder="1"/>
    <xf numFmtId="0" fontId="0" fillId="0" borderId="0" xfId="0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/>
    </xf>
    <xf numFmtId="0" fontId="11" fillId="0" borderId="0" xfId="0" applyFont="1" applyAlignment="1">
      <alignment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>
      <alignment horizontal="centerContinuous" vertical="top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top"/>
    </xf>
    <xf numFmtId="0" fontId="11" fillId="2" borderId="1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top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10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9" xfId="0" applyFont="1" applyFill="1" applyBorder="1"/>
    <xf numFmtId="0" fontId="11" fillId="2" borderId="10" xfId="0" applyFont="1" applyFill="1" applyBorder="1"/>
    <xf numFmtId="171" fontId="11" fillId="2" borderId="16" xfId="0" applyNumberFormat="1" applyFont="1" applyFill="1" applyBorder="1" applyAlignment="1">
      <alignment horizontal="center"/>
    </xf>
    <xf numFmtId="171" fontId="11" fillId="2" borderId="17" xfId="0" applyNumberFormat="1" applyFont="1" applyFill="1" applyBorder="1" applyAlignment="1" applyProtection="1">
      <alignment horizontal="center"/>
      <protection locked="0"/>
    </xf>
    <xf numFmtId="168" fontId="11" fillId="2" borderId="0" xfId="0" applyNumberFormat="1" applyFont="1" applyFill="1" applyAlignment="1">
      <alignment horizontal="left" vertical="top"/>
    </xf>
    <xf numFmtId="168" fontId="11" fillId="2" borderId="0" xfId="0" applyNumberFormat="1" applyFont="1" applyFill="1" applyAlignment="1">
      <alignment vertical="top"/>
    </xf>
    <xf numFmtId="167" fontId="11" fillId="2" borderId="0" xfId="0" applyNumberFormat="1" applyFont="1" applyFill="1" applyAlignment="1">
      <alignment vertical="top"/>
    </xf>
    <xf numFmtId="170" fontId="11" fillId="2" borderId="0" xfId="0" applyNumberFormat="1" applyFont="1" applyFill="1" applyAlignment="1">
      <alignment horizontal="center" vertical="top"/>
    </xf>
    <xf numFmtId="170" fontId="11" fillId="2" borderId="0" xfId="0" applyNumberFormat="1" applyFont="1" applyFill="1" applyAlignment="1">
      <alignment vertical="top"/>
    </xf>
    <xf numFmtId="169" fontId="11" fillId="2" borderId="0" xfId="0" applyNumberFormat="1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170" fontId="11" fillId="2" borderId="9" xfId="0" applyNumberFormat="1" applyFont="1" applyFill="1" applyBorder="1" applyAlignment="1">
      <alignment vertical="top"/>
    </xf>
    <xf numFmtId="3" fontId="11" fillId="2" borderId="9" xfId="0" applyNumberFormat="1" applyFont="1" applyFill="1" applyBorder="1" applyAlignment="1">
      <alignment vertical="top"/>
    </xf>
    <xf numFmtId="169" fontId="11" fillId="2" borderId="9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0" fillId="0" borderId="0" xfId="0" quotePrefix="1"/>
    <xf numFmtId="168" fontId="11" fillId="2" borderId="0" xfId="0" applyNumberFormat="1" applyFont="1" applyFill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1" fontId="14" fillId="2" borderId="20" xfId="0" applyNumberFormat="1" applyFont="1" applyFill="1" applyBorder="1" applyAlignment="1">
      <alignment horizontal="center" vertical="top" shrinkToFit="1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171" fontId="11" fillId="2" borderId="19" xfId="3" applyNumberFormat="1" applyFont="1" applyFill="1" applyBorder="1" applyAlignment="1" applyProtection="1">
      <alignment horizontal="center"/>
    </xf>
    <xf numFmtId="171" fontId="11" fillId="2" borderId="16" xfId="0" applyNumberFormat="1" applyFont="1" applyFill="1" applyBorder="1" applyAlignment="1" applyProtection="1">
      <alignment horizontal="center"/>
      <protection locked="0"/>
    </xf>
    <xf numFmtId="171" fontId="11" fillId="2" borderId="19" xfId="3" applyNumberFormat="1" applyFont="1" applyFill="1" applyBorder="1" applyAlignment="1" applyProtection="1">
      <alignment horizontal="center"/>
      <protection locked="0"/>
    </xf>
    <xf numFmtId="171" fontId="11" fillId="2" borderId="12" xfId="3" applyNumberFormat="1" applyFont="1" applyFill="1" applyBorder="1" applyAlignment="1" applyProtection="1">
      <alignment horizontal="center"/>
      <protection locked="0"/>
    </xf>
    <xf numFmtId="3" fontId="14" fillId="2" borderId="21" xfId="0" applyNumberFormat="1" applyFont="1" applyFill="1" applyBorder="1" applyAlignment="1">
      <alignment horizontal="center" vertical="top" shrinkToFit="1"/>
    </xf>
    <xf numFmtId="0" fontId="13" fillId="2" borderId="21" xfId="0" applyFont="1" applyFill="1" applyBorder="1" applyAlignment="1">
      <alignment horizontal="center" vertical="top" wrapText="1"/>
    </xf>
    <xf numFmtId="9" fontId="14" fillId="2" borderId="22" xfId="0" applyNumberFormat="1" applyFont="1" applyFill="1" applyBorder="1" applyAlignment="1">
      <alignment horizontal="center" vertical="top" shrinkToFit="1"/>
    </xf>
    <xf numFmtId="3" fontId="14" fillId="2" borderId="22" xfId="0" applyNumberFormat="1" applyFont="1" applyFill="1" applyBorder="1" applyAlignment="1">
      <alignment horizontal="center" vertical="top" shrinkToFit="1"/>
    </xf>
    <xf numFmtId="0" fontId="13" fillId="2" borderId="20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164" fontId="11" fillId="2" borderId="0" xfId="0" applyNumberFormat="1" applyFont="1" applyFill="1" applyAlignment="1">
      <alignment horizontal="center" vertical="top"/>
    </xf>
    <xf numFmtId="9" fontId="11" fillId="2" borderId="0" xfId="0" applyNumberFormat="1" applyFont="1" applyFill="1" applyAlignment="1">
      <alignment horizontal="center" vertical="top"/>
    </xf>
    <xf numFmtId="172" fontId="11" fillId="2" borderId="1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9" fontId="11" fillId="2" borderId="0" xfId="0" applyNumberFormat="1" applyFont="1" applyFill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3" fontId="11" fillId="2" borderId="1" xfId="0" applyNumberFormat="1" applyFont="1" applyFill="1" applyBorder="1" applyAlignment="1">
      <alignment horizontal="center" vertical="top"/>
    </xf>
    <xf numFmtId="164" fontId="11" fillId="2" borderId="1" xfId="0" quotePrefix="1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164" fontId="11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quotePrefix="1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 wrapText="1"/>
    </xf>
    <xf numFmtId="173" fontId="11" fillId="2" borderId="0" xfId="3" applyNumberFormat="1" applyFont="1" applyFill="1" applyAlignment="1">
      <alignment horizontal="center" vertical="top"/>
    </xf>
    <xf numFmtId="173" fontId="11" fillId="2" borderId="0" xfId="3" applyNumberFormat="1" applyFont="1" applyFill="1" applyAlignment="1">
      <alignment horizontal="left" vertical="top"/>
    </xf>
    <xf numFmtId="173" fontId="11" fillId="2" borderId="1" xfId="3" applyNumberFormat="1" applyFont="1" applyFill="1" applyBorder="1" applyAlignment="1">
      <alignment horizontal="center" vertical="top"/>
    </xf>
    <xf numFmtId="173" fontId="11" fillId="2" borderId="1" xfId="3" applyNumberFormat="1" applyFont="1" applyFill="1" applyBorder="1" applyAlignment="1">
      <alignment horizontal="left" vertical="top"/>
    </xf>
    <xf numFmtId="173" fontId="11" fillId="2" borderId="23" xfId="3" applyNumberFormat="1" applyFont="1" applyFill="1" applyBorder="1" applyAlignment="1">
      <alignment horizontal="center" vertical="top"/>
    </xf>
    <xf numFmtId="173" fontId="11" fillId="2" borderId="23" xfId="3" applyNumberFormat="1" applyFont="1" applyFill="1" applyBorder="1" applyAlignment="1">
      <alignment horizontal="left" vertical="top"/>
    </xf>
    <xf numFmtId="0" fontId="11" fillId="2" borderId="23" xfId="0" applyFont="1" applyFill="1" applyBorder="1" applyAlignment="1">
      <alignment horizontal="center" vertical="top"/>
    </xf>
    <xf numFmtId="174" fontId="11" fillId="2" borderId="1" xfId="0" applyNumberFormat="1" applyFont="1" applyFill="1" applyBorder="1" applyAlignment="1">
      <alignment horizontal="center" vertical="top"/>
    </xf>
    <xf numFmtId="0" fontId="11" fillId="2" borderId="16" xfId="0" applyFont="1" applyFill="1" applyBorder="1" applyAlignment="1">
      <alignment vertical="top" wrapText="1"/>
    </xf>
    <xf numFmtId="0" fontId="11" fillId="2" borderId="16" xfId="3" applyNumberFormat="1" applyFont="1" applyFill="1" applyBorder="1" applyAlignment="1">
      <alignment vertical="center"/>
    </xf>
    <xf numFmtId="1" fontId="11" fillId="2" borderId="23" xfId="3" applyNumberFormat="1" applyFont="1" applyFill="1" applyBorder="1" applyAlignment="1">
      <alignment horizontal="center" vertical="top"/>
    </xf>
    <xf numFmtId="1" fontId="11" fillId="2" borderId="1" xfId="3" applyNumberFormat="1" applyFont="1" applyFill="1" applyBorder="1" applyAlignment="1">
      <alignment horizontal="center" vertical="top"/>
    </xf>
    <xf numFmtId="1" fontId="11" fillId="2" borderId="0" xfId="3" applyNumberFormat="1" applyFont="1" applyFill="1" applyAlignment="1">
      <alignment horizontal="center" vertical="top"/>
    </xf>
    <xf numFmtId="3" fontId="11" fillId="2" borderId="23" xfId="3" applyNumberFormat="1" applyFont="1" applyFill="1" applyBorder="1" applyAlignment="1">
      <alignment horizontal="center" vertical="top"/>
    </xf>
    <xf numFmtId="3" fontId="11" fillId="2" borderId="1" xfId="3" applyNumberFormat="1" applyFont="1" applyFill="1" applyBorder="1" applyAlignment="1">
      <alignment horizontal="center" vertical="top"/>
    </xf>
    <xf numFmtId="3" fontId="11" fillId="2" borderId="0" xfId="3" applyNumberFormat="1" applyFont="1" applyFill="1" applyAlignment="1">
      <alignment horizontal="center" vertical="top"/>
    </xf>
    <xf numFmtId="37" fontId="11" fillId="2" borderId="23" xfId="3" applyNumberFormat="1" applyFont="1" applyFill="1" applyBorder="1" applyAlignment="1">
      <alignment horizontal="center" vertical="top"/>
    </xf>
    <xf numFmtId="37" fontId="11" fillId="2" borderId="1" xfId="3" applyNumberFormat="1" applyFont="1" applyFill="1" applyBorder="1" applyAlignment="1">
      <alignment horizontal="center" vertical="top"/>
    </xf>
    <xf numFmtId="37" fontId="11" fillId="2" borderId="0" xfId="3" applyNumberFormat="1" applyFont="1" applyFill="1" applyAlignment="1">
      <alignment horizontal="center" vertical="top"/>
    </xf>
    <xf numFmtId="164" fontId="11" fillId="2" borderId="0" xfId="0" applyNumberFormat="1" applyFont="1" applyFill="1" applyAlignment="1">
      <alignment horizontal="left" vertical="top"/>
    </xf>
    <xf numFmtId="1" fontId="11" fillId="2" borderId="0" xfId="3" applyNumberFormat="1" applyFont="1" applyFill="1" applyBorder="1" applyAlignment="1">
      <alignment horizontal="center" vertical="top"/>
    </xf>
    <xf numFmtId="166" fontId="11" fillId="2" borderId="23" xfId="1" applyNumberFormat="1" applyFont="1" applyFill="1" applyBorder="1" applyAlignment="1">
      <alignment horizontal="center" vertical="top"/>
    </xf>
    <xf numFmtId="166" fontId="11" fillId="2" borderId="1" xfId="1" applyNumberFormat="1" applyFont="1" applyFill="1" applyBorder="1" applyAlignment="1">
      <alignment horizontal="center" vertical="top"/>
    </xf>
    <xf numFmtId="166" fontId="11" fillId="2" borderId="0" xfId="1" applyNumberFormat="1" applyFont="1" applyFill="1" applyAlignment="1">
      <alignment horizontal="center" vertical="top"/>
    </xf>
    <xf numFmtId="164" fontId="11" fillId="2" borderId="0" xfId="0" applyNumberFormat="1" applyFont="1" applyFill="1" applyAlignment="1">
      <alignment horizontal="center" vertical="top" wrapText="1"/>
    </xf>
    <xf numFmtId="3" fontId="11" fillId="2" borderId="0" xfId="3" applyNumberFormat="1" applyFont="1" applyFill="1" applyBorder="1" applyAlignment="1">
      <alignment horizontal="center" vertical="top"/>
    </xf>
    <xf numFmtId="168" fontId="11" fillId="2" borderId="1" xfId="0" applyNumberFormat="1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right" vertical="top"/>
    </xf>
    <xf numFmtId="9" fontId="11" fillId="2" borderId="1" xfId="0" applyNumberFormat="1" applyFont="1" applyFill="1" applyBorder="1" applyAlignment="1">
      <alignment horizontal="right" vertical="top"/>
    </xf>
    <xf numFmtId="9" fontId="11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 vertical="top"/>
    </xf>
    <xf numFmtId="174" fontId="11" fillId="2" borderId="0" xfId="0" applyNumberFormat="1" applyFont="1" applyFill="1" applyAlignment="1">
      <alignment horizontal="left" vertical="top"/>
    </xf>
    <xf numFmtId="0" fontId="6" fillId="4" borderId="4" xfId="0" applyFont="1" applyFill="1" applyBorder="1"/>
    <xf numFmtId="0" fontId="0" fillId="4" borderId="4" xfId="0" applyFill="1" applyBorder="1"/>
    <xf numFmtId="0" fontId="11" fillId="2" borderId="0" xfId="3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wrapText="1"/>
    </xf>
    <xf numFmtId="0" fontId="7" fillId="2" borderId="4" xfId="2" quotePrefix="1" applyFill="1" applyBorder="1" applyAlignment="1" applyProtection="1">
      <alignment horizontal="right"/>
    </xf>
    <xf numFmtId="0" fontId="7" fillId="2" borderId="5" xfId="2" applyFill="1" applyBorder="1" applyAlignment="1">
      <alignment horizontal="right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7" fillId="2" borderId="5" xfId="2" quotePrefix="1" applyFill="1" applyBorder="1" applyAlignment="1" applyProtection="1">
      <alignment horizontal="right"/>
    </xf>
    <xf numFmtId="0" fontId="7" fillId="2" borderId="4" xfId="2" quotePrefix="1" applyFill="1" applyBorder="1" applyAlignment="1" applyProtection="1">
      <alignment horizontal="center"/>
    </xf>
    <xf numFmtId="0" fontId="7" fillId="2" borderId="5" xfId="2" quotePrefix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vertical="top" wrapText="1"/>
    </xf>
    <xf numFmtId="168" fontId="11" fillId="2" borderId="0" xfId="0" applyNumberFormat="1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3" fontId="11" fillId="2" borderId="13" xfId="3" applyNumberFormat="1" applyFont="1" applyFill="1" applyBorder="1" applyAlignment="1">
      <alignment horizontal="center" vertical="center"/>
    </xf>
    <xf numFmtId="3" fontId="11" fillId="2" borderId="15" xfId="3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3" fontId="11" fillId="2" borderId="1" xfId="3" applyNumberFormat="1" applyFont="1" applyFill="1" applyBorder="1" applyAlignment="1">
      <alignment horizontal="center" vertical="top" wrapText="1"/>
    </xf>
    <xf numFmtId="3" fontId="11" fillId="2" borderId="1" xfId="3" applyNumberFormat="1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center" vertical="top"/>
    </xf>
    <xf numFmtId="164" fontId="11" fillId="2" borderId="0" xfId="0" applyNumberFormat="1" applyFont="1" applyFill="1" applyAlignment="1">
      <alignment horizontal="left" vertical="top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9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3</xdr:row>
      <xdr:rowOff>101600</xdr:rowOff>
    </xdr:from>
    <xdr:to>
      <xdr:col>6</xdr:col>
      <xdr:colOff>0</xdr:colOff>
      <xdr:row>20</xdr:row>
      <xdr:rowOff>56542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E6C2F1C-19C0-333C-C90E-95CDA352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673100"/>
          <a:ext cx="4737100" cy="3193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ColWidth="8.85546875" defaultRowHeight="15" x14ac:dyDescent="0.25"/>
  <cols>
    <col min="12" max="12" width="12.7109375" customWidth="1"/>
    <col min="13" max="13" width="9.1406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35"/>
  <sheetViews>
    <sheetView zoomScaleNormal="100" workbookViewId="0">
      <selection activeCell="A8" sqref="A8"/>
    </sheetView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2" ht="15.75" thickBot="1" x14ac:dyDescent="0.3"/>
    <row r="2" spans="1:22" ht="15" customHeight="1" thickBot="1" x14ac:dyDescent="0.3">
      <c r="L2" s="19" t="s">
        <v>30</v>
      </c>
      <c r="M2" s="22">
        <f t="array" ref="M2">IF(SUM(IF(M8:S35="",0,1))=0,"",SUM(M8:S35))</f>
        <v>0</v>
      </c>
      <c r="O2" s="13" t="s">
        <v>14</v>
      </c>
      <c r="P2" s="6">
        <f>IF(M2="","",M2/M3)</f>
        <v>0</v>
      </c>
    </row>
    <row r="3" spans="1:22" x14ac:dyDescent="0.25">
      <c r="L3" s="20" t="s">
        <v>31</v>
      </c>
      <c r="M3" s="21">
        <f>SUM(B8:B35)</f>
        <v>55.75</v>
      </c>
    </row>
    <row r="5" spans="1:22" ht="23.25" x14ac:dyDescent="0.35">
      <c r="A5" s="15" t="s">
        <v>319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2" ht="15.75" x14ac:dyDescent="0.25">
      <c r="A6" s="1"/>
      <c r="B6" s="150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2" x14ac:dyDescent="0.25">
      <c r="A7" s="3" t="s">
        <v>0</v>
      </c>
      <c r="B7" s="150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2" x14ac:dyDescent="0.25">
      <c r="A8" s="14">
        <v>1</v>
      </c>
      <c r="B8" s="11">
        <f>SUM(C8:I8)</f>
        <v>1.5</v>
      </c>
      <c r="C8" s="11">
        <v>1</v>
      </c>
      <c r="D8" s="11">
        <v>0.5</v>
      </c>
      <c r="E8" s="11"/>
      <c r="F8" s="11"/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t="str" cm="1">
        <f t="array" ref="O8">IFERROR(INDEX('1'!$A:$A,MATCH(O$7,'1'!$A:$A,FALSE)+2),"")</f>
        <v/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  <c r="V8" s="75"/>
    </row>
    <row r="9" spans="1:22" x14ac:dyDescent="0.25">
      <c r="A9" s="14">
        <v>2</v>
      </c>
      <c r="B9" s="11">
        <f t="shared" ref="B9:B35" si="0">SUM(C9:I9)</f>
        <v>2</v>
      </c>
      <c r="C9" s="11">
        <v>1.5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t="str" cm="1">
        <f t="array" ref="O9">IFERROR(INDEX('2'!$A:$A,MATCH(O$7,'2'!$A:$A,FALSE)+2),"")</f>
        <v/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</row>
    <row r="10" spans="1:22" x14ac:dyDescent="0.25">
      <c r="A10" s="14">
        <v>3</v>
      </c>
      <c r="B10" s="11">
        <f t="shared" si="0"/>
        <v>1.5</v>
      </c>
      <c r="C10" s="11">
        <v>0.5</v>
      </c>
      <c r="D10" s="11">
        <v>0.5</v>
      </c>
      <c r="E10" s="11">
        <v>0.5</v>
      </c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t="str" cm="1">
        <f t="array" ref="P10">IFERROR(INDEX('3'!$A:$A,MATCH(P$7,'3'!$A:$A,FALSE)+2),"")</f>
        <v/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</row>
    <row r="11" spans="1:22" x14ac:dyDescent="0.25">
      <c r="A11" s="14">
        <v>4</v>
      </c>
      <c r="B11" s="11">
        <f t="shared" si="0"/>
        <v>1.5</v>
      </c>
      <c r="C11" s="11">
        <v>1</v>
      </c>
      <c r="D11" s="11">
        <v>0.5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t="str" cm="1">
        <f t="array" ref="O11">IFERROR(INDEX('4'!$A:$A,MATCH(O$7,'4'!$A:$A,FALSE)+2),"")</f>
        <v/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</row>
    <row r="12" spans="1:22" x14ac:dyDescent="0.25">
      <c r="A12" s="14">
        <v>5</v>
      </c>
      <c r="B12" s="11">
        <f t="shared" si="0"/>
        <v>2</v>
      </c>
      <c r="C12" s="11">
        <v>2</v>
      </c>
      <c r="D12" s="11"/>
      <c r="E12" s="11"/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t="str" cm="1">
        <f t="array" ref="N12">IFERROR(INDEX('5'!$A:$A,MATCH(N$7,'5'!$A:$A,FALSE)+2),"")</f>
        <v/>
      </c>
      <c r="O12" s="11" t="str" cm="1">
        <f t="array" ref="O12">IFERROR(INDEX('5'!$A:$A,MATCH(O$7,'5'!$A:$A,FALSE)+2),"")</f>
        <v/>
      </c>
      <c r="P12" s="11" t="str" cm="1">
        <f t="array" ref="P12">IFERROR(INDEX('5'!$A:$A,MATCH(P$7,'5'!$A:$A,FALSE)+2),"")</f>
        <v/>
      </c>
      <c r="Q12" s="11" t="str" cm="1">
        <f t="array" ref="Q12">IFERROR(INDEX('5'!$A:$A,MATCH(Q$7,'5'!$A:$A,FALSE)+2),"")</f>
        <v/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</row>
    <row r="13" spans="1:22" x14ac:dyDescent="0.25">
      <c r="A13" s="14">
        <v>6</v>
      </c>
      <c r="B13" s="11">
        <f t="shared" si="0"/>
        <v>2</v>
      </c>
      <c r="C13" s="11">
        <v>1.5</v>
      </c>
      <c r="D13" s="11">
        <v>0.5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t="str" cm="1">
        <f t="array" ref="O13">IFERROR(INDEX('6'!$A:$A,MATCH(O$7,'6'!$A:$A,FALSE)+2),"")</f>
        <v/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</row>
    <row r="14" spans="1:22" x14ac:dyDescent="0.25">
      <c r="A14" s="14">
        <v>7</v>
      </c>
      <c r="B14" s="11">
        <f t="shared" si="0"/>
        <v>2</v>
      </c>
      <c r="C14" s="11">
        <v>0.75</v>
      </c>
      <c r="D14" s="11">
        <v>0.25</v>
      </c>
      <c r="E14" s="11">
        <v>0.25</v>
      </c>
      <c r="F14" s="11">
        <v>0.75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cm="1">
        <f t="array" ref="O14">IFERROR(INDEX('7'!$A:$A,MATCH(O$7,'7'!$A:$A,FALSE)+2),"")</f>
        <v>0</v>
      </c>
      <c r="P14" s="11" cm="1">
        <f t="array" ref="P14">IFERROR(INDEX('7'!$A:$A,MATCH(P$7,'7'!$A:$A,FALSE)+2),"")</f>
        <v>0</v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</row>
    <row r="15" spans="1:22" x14ac:dyDescent="0.25">
      <c r="A15" s="14">
        <v>8</v>
      </c>
      <c r="B15" s="11">
        <f t="shared" si="0"/>
        <v>2.25</v>
      </c>
      <c r="C15" s="11">
        <v>1.5</v>
      </c>
      <c r="D15" s="11">
        <v>0.75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t="str" cm="1">
        <f t="array" ref="O15">IFERROR(INDEX('8'!$A:$A,MATCH(O$7,'8'!$A:$A,FALSE)+2),"")</f>
        <v/>
      </c>
      <c r="P15" s="11" t="str" cm="1">
        <f t="array" ref="P15">IFERROR(INDEX('8'!$A:$A,MATCH(P$7,'8'!$A:$A,FALSE)+2),"")</f>
        <v/>
      </c>
      <c r="Q15" s="11" t="str" cm="1">
        <f t="array" ref="Q15">IFERROR(INDEX('8'!$A:$A,MATCH(Q$7,'8'!$A:$A,FALSE)+2),"")</f>
        <v/>
      </c>
      <c r="R15" s="11" t="str" cm="1">
        <f t="array" ref="R15">IFERROR(INDEX('8'!$A:$A,MATCH(R$7,'8'!$A:$A,FALSE)+2),"")</f>
        <v/>
      </c>
      <c r="S15" s="11" t="str" cm="1">
        <f t="array" ref="S15">IFERROR(INDEX('8'!$A:$A,MATCH(S$7,'8'!$A:$A,FALSE)+2),"")</f>
        <v/>
      </c>
    </row>
    <row r="16" spans="1:22" x14ac:dyDescent="0.25">
      <c r="A16" s="14">
        <v>9</v>
      </c>
      <c r="B16" s="11">
        <f t="shared" si="0"/>
        <v>1.75</v>
      </c>
      <c r="C16" s="11">
        <v>0.5</v>
      </c>
      <c r="D16" s="11">
        <v>0.5</v>
      </c>
      <c r="E16" s="11">
        <v>0.75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t="str" cm="1">
        <f t="array" ref="P16">IFERROR(INDEX('9'!$A:$A,MATCH(P$7,'9'!$A:$A,FALSE)+2),"")</f>
        <v/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</row>
    <row r="17" spans="1:19" x14ac:dyDescent="0.25">
      <c r="A17" s="14">
        <v>10</v>
      </c>
      <c r="B17" s="11">
        <f t="shared" si="0"/>
        <v>1.75</v>
      </c>
      <c r="C17" s="11">
        <v>0.5</v>
      </c>
      <c r="D17" s="11">
        <v>1.25</v>
      </c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t="str" cm="1">
        <f t="array" ref="O17">IFERROR(INDEX('10'!$A:$A,MATCH(O$7,'10'!$A:$A,FALSE)+2),"")</f>
        <v/>
      </c>
      <c r="P17" s="11" t="str" cm="1">
        <f t="array" ref="P17">IFERROR(INDEX('10'!$A:$A,MATCH(P$7,'10'!$A:$A,FALSE)+2),"")</f>
        <v/>
      </c>
      <c r="Q17" s="11" t="str" cm="1">
        <f t="array" ref="Q17">IFERROR(INDEX('10'!$A:$A,MATCH(Q$7,'10'!$A:$A,FALSE)+2),"")</f>
        <v/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</row>
    <row r="18" spans="1:19" x14ac:dyDescent="0.25">
      <c r="A18" s="14">
        <v>11</v>
      </c>
      <c r="B18" s="11">
        <f t="shared" si="0"/>
        <v>1.5</v>
      </c>
      <c r="C18" s="11">
        <v>0.5</v>
      </c>
      <c r="D18" s="11">
        <v>0.75</v>
      </c>
      <c r="E18" s="11">
        <v>0.25</v>
      </c>
      <c r="F18" s="11"/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cm="1">
        <f t="array" ref="O18">IFERROR(INDEX('11'!$A:$A,MATCH(O$7,'11'!$A:$A,FALSE)+2),"")</f>
        <v>0</v>
      </c>
      <c r="P18" s="11" t="str" cm="1">
        <f t="array" ref="P18">IFERROR(INDEX('11'!$A:$A,MATCH(P$7,'11'!$A:$A,FALSE)+2),"")</f>
        <v/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</row>
    <row r="19" spans="1:19" x14ac:dyDescent="0.25">
      <c r="A19" s="14">
        <v>12</v>
      </c>
      <c r="B19" s="11">
        <f t="shared" si="0"/>
        <v>1.75</v>
      </c>
      <c r="C19" s="11">
        <v>0.75</v>
      </c>
      <c r="D19" s="11">
        <v>0.5</v>
      </c>
      <c r="E19" s="11">
        <v>0.5</v>
      </c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cm="1">
        <f t="array" ref="O19">IFERROR(INDEX('12'!$A:$A,MATCH(O$7,'12'!$A:$A,FALSE)+2),"")</f>
        <v>0</v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</row>
    <row r="20" spans="1:19" x14ac:dyDescent="0.25">
      <c r="A20" s="14">
        <v>13</v>
      </c>
      <c r="B20" s="11">
        <f t="shared" si="0"/>
        <v>2.25</v>
      </c>
      <c r="C20" s="11">
        <v>2.25</v>
      </c>
      <c r="D20" s="11"/>
      <c r="E20" s="11"/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t="str" cm="1">
        <f t="array" ref="N20">IFERROR(INDEX('13'!$A:$A,MATCH(N$7,'13'!$A:$A,FALSE)+2),"")</f>
        <v/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</row>
    <row r="21" spans="1:19" x14ac:dyDescent="0.25">
      <c r="A21" s="14">
        <v>14</v>
      </c>
      <c r="B21" s="11">
        <f t="shared" si="0"/>
        <v>1.5</v>
      </c>
      <c r="C21" s="11">
        <v>0.5</v>
      </c>
      <c r="D21" s="11">
        <v>1</v>
      </c>
      <c r="E21" s="11"/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t="str" cm="1">
        <f t="array" ref="O21">IFERROR(INDEX('14'!$A:$A,MATCH(O$7,'14'!$A:$A,FALSE)+2),"")</f>
        <v/>
      </c>
      <c r="P21" s="11" t="str" cm="1">
        <f t="array" ref="P21">IFERROR(INDEX('14'!$A:$A,MATCH(P$7,'14'!$A:$A,FALSE)+2),"")</f>
        <v/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</row>
    <row r="22" spans="1:19" x14ac:dyDescent="0.25">
      <c r="A22" s="14">
        <v>15</v>
      </c>
      <c r="B22" s="11">
        <f t="shared" si="0"/>
        <v>4.75</v>
      </c>
      <c r="C22" s="11">
        <v>0.5</v>
      </c>
      <c r="D22" s="11">
        <v>0.75</v>
      </c>
      <c r="E22" s="11">
        <v>0.5</v>
      </c>
      <c r="F22" s="11">
        <v>3</v>
      </c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cm="1">
        <f t="array" ref="P22">IFERROR(INDEX('15'!$A:$A,MATCH(P$7,'15'!$A:$A,FALSE)+2),"")</f>
        <v>0</v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</row>
    <row r="23" spans="1:19" x14ac:dyDescent="0.25">
      <c r="A23" s="14">
        <v>16</v>
      </c>
      <c r="B23" s="11">
        <f t="shared" si="0"/>
        <v>1.25</v>
      </c>
      <c r="C23" s="11">
        <v>0.5</v>
      </c>
      <c r="D23" s="11">
        <v>0.25</v>
      </c>
      <c r="E23" s="11">
        <v>0.5</v>
      </c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t="str" cm="1">
        <f t="array" ref="P23">IFERROR(INDEX('16'!$A:$A,MATCH(P$7,'16'!$A:$A,FALSE)+2),"")</f>
        <v/>
      </c>
      <c r="Q23" s="11" t="str" cm="1">
        <f t="array" ref="Q23">IFERROR(INDEX('16'!$A:$A,MATCH(Q$7,'16'!$A:$A,FALSE)+2),"")</f>
        <v/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</row>
    <row r="24" spans="1:19" x14ac:dyDescent="0.25">
      <c r="A24" s="14">
        <v>17</v>
      </c>
      <c r="B24" s="11">
        <f t="shared" si="0"/>
        <v>1.5</v>
      </c>
      <c r="C24" s="11">
        <v>0.75</v>
      </c>
      <c r="D24" s="11">
        <v>0.75</v>
      </c>
      <c r="E24" s="11"/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cm="1">
        <f t="array" ref="N24">IFERROR(INDEX('17'!$A:$A,MATCH(N$7,'17'!$A:$A,FALSE)+2),"")</f>
        <v>0</v>
      </c>
      <c r="O24" s="11" t="str" cm="1">
        <f t="array" ref="O24">IFERROR(INDEX('17'!$A:$A,MATCH(O$7,'17'!$A:$A,FALSE)+2),"")</f>
        <v/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</row>
    <row r="25" spans="1:19" x14ac:dyDescent="0.25">
      <c r="A25" s="14">
        <v>18</v>
      </c>
      <c r="B25" s="11">
        <f t="shared" si="0"/>
        <v>3.25</v>
      </c>
      <c r="C25" s="11">
        <v>2.25</v>
      </c>
      <c r="D25" s="11">
        <v>0.5</v>
      </c>
      <c r="E25" s="11">
        <v>0.5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t="str" cm="1">
        <f t="array" ref="P25">IFERROR(INDEX('18'!$A:$A,MATCH(P$7,'18'!$A:$A,FALSE)+2),"")</f>
        <v/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</row>
    <row r="26" spans="1:19" x14ac:dyDescent="0.25">
      <c r="A26" s="14">
        <v>19</v>
      </c>
      <c r="B26" s="11">
        <f t="shared" si="0"/>
        <v>2.25</v>
      </c>
      <c r="C26" s="11">
        <v>1</v>
      </c>
      <c r="D26" s="11">
        <v>0.5</v>
      </c>
      <c r="E26" s="11">
        <v>0.75</v>
      </c>
      <c r="F26" s="11"/>
      <c r="G26" s="11"/>
      <c r="H26" s="11"/>
      <c r="I26" s="11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t="str" cm="1">
        <f t="array" ref="P26">IFERROR(INDEX('19'!$A:$A,MATCH(P$7,'19'!$A:$A,FALSE)+2),"")</f>
        <v/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</row>
    <row r="27" spans="1:19" x14ac:dyDescent="0.25">
      <c r="A27" s="14">
        <v>20</v>
      </c>
      <c r="B27" s="11">
        <f t="shared" si="0"/>
        <v>3</v>
      </c>
      <c r="C27" s="11">
        <v>1.75</v>
      </c>
      <c r="D27" s="11">
        <v>0.5</v>
      </c>
      <c r="E27" s="11">
        <v>0.75</v>
      </c>
      <c r="F27" s="11"/>
      <c r="G27" s="11"/>
      <c r="H27" s="11"/>
      <c r="I27" s="11"/>
      <c r="J27" s="10" t="str">
        <f t="shared" ref="J27:J35" ca="1" si="3">INDIRECT("'"&amp;A27&amp;"'!B1")</f>
        <v>Incomplete</v>
      </c>
      <c r="L27" s="14">
        <f t="shared" ref="L27:L35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cm="1">
        <f t="array" ref="O27">IFERROR(INDEX('20'!$A:$A,MATCH(O$7,'20'!$A:$A,FALSE)+2),"")</f>
        <v>0</v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</row>
    <row r="28" spans="1:19" x14ac:dyDescent="0.25">
      <c r="A28" s="14">
        <v>21</v>
      </c>
      <c r="B28" s="11">
        <f t="shared" si="0"/>
        <v>1.25</v>
      </c>
      <c r="C28" s="11">
        <v>1.25</v>
      </c>
      <c r="D28" s="11"/>
      <c r="E28" s="11"/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t="str" cm="1">
        <f t="array" ref="N28">IFERROR(INDEX('21'!$A:$A,MATCH(N$7,'21'!$A:$A,FALSE)+2),"")</f>
        <v/>
      </c>
      <c r="O28" s="11" t="str" cm="1">
        <f t="array" ref="O28">IFERROR(INDEX('21'!$A:$A,MATCH(O$7,'21'!$A:$A,FALSE)+2),"")</f>
        <v/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</row>
    <row r="29" spans="1:19" x14ac:dyDescent="0.25">
      <c r="A29" s="14">
        <v>22</v>
      </c>
      <c r="B29" s="11">
        <f t="shared" si="0"/>
        <v>2</v>
      </c>
      <c r="C29" s="11">
        <v>1.5</v>
      </c>
      <c r="D29" s="11">
        <v>0.5</v>
      </c>
      <c r="E29" s="11"/>
      <c r="F29" s="11"/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t="str" cm="1">
        <f t="array" ref="O29">IFERROR(INDEX('22'!$A:$A,MATCH(O$7,'22'!$A:$A,FALSE)+2),"")</f>
        <v/>
      </c>
      <c r="P29" s="11" t="str" cm="1">
        <f t="array" ref="P29">IFERROR(INDEX('22'!$A:$A,MATCH(P$7,'22'!$A:$A,FALSE)+2),"")</f>
        <v/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</row>
    <row r="30" spans="1:19" x14ac:dyDescent="0.25">
      <c r="A30" s="18">
        <v>23</v>
      </c>
      <c r="B30" s="11">
        <f t="shared" si="0"/>
        <v>2.25</v>
      </c>
      <c r="C30" s="11">
        <v>1.5</v>
      </c>
      <c r="D30" s="11">
        <v>0.75</v>
      </c>
      <c r="E30" s="11"/>
      <c r="F30" s="11"/>
      <c r="G30" s="11"/>
      <c r="H30" s="11"/>
      <c r="I30" s="11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t="str" cm="1">
        <f t="array" ref="O30">IFERROR(INDEX('23'!$A:$A,MATCH(O$7,'23'!$A:$A,FALSE)+2),"")</f>
        <v/>
      </c>
      <c r="P30" s="11" t="str" cm="1">
        <f t="array" ref="P30">IFERROR(INDEX('23'!$A:$A,MATCH(P$7,'23'!$A:$A,FALSE)+2),"")</f>
        <v/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</row>
    <row r="31" spans="1:19" x14ac:dyDescent="0.25">
      <c r="A31" s="18">
        <v>24</v>
      </c>
      <c r="B31" s="11">
        <f t="shared" si="0"/>
        <v>2.5</v>
      </c>
      <c r="C31" s="11">
        <v>2</v>
      </c>
      <c r="D31" s="11">
        <v>0.5</v>
      </c>
      <c r="E31" s="11"/>
      <c r="F31" s="11"/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cm="1">
        <f t="array" ref="N31">IFERROR(INDEX('24'!$A:$A,MATCH(N$7,'24'!$A:$A,FALSE)+2),"")</f>
        <v>0</v>
      </c>
      <c r="O31" s="11" t="str" cm="1">
        <f t="array" ref="O31">IFERROR(INDEX('24'!$A:$A,MATCH(O$7,'24'!$A:$A,FALSE)+2),"")</f>
        <v/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</row>
    <row r="32" spans="1:19" x14ac:dyDescent="0.25">
      <c r="A32" s="18">
        <v>25</v>
      </c>
      <c r="B32" s="11">
        <f t="shared" si="0"/>
        <v>2</v>
      </c>
      <c r="C32" s="11">
        <v>2</v>
      </c>
      <c r="D32" s="11"/>
      <c r="E32" s="11"/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t="str" cm="1">
        <f t="array" ref="N32">IFERROR(INDEX('25'!$A:$A,MATCH(N$7,'25'!$A:$A,FALSE)+2),"")</f>
        <v/>
      </c>
      <c r="O32" s="11" t="str" cm="1">
        <f t="array" ref="O32">IFERROR(INDEX('25'!$A:$A,MATCH(O$7,'25'!$A:$A,FALSE)+2),"")</f>
        <v/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</row>
    <row r="33" spans="1:19" x14ac:dyDescent="0.25">
      <c r="A33" s="18">
        <v>26</v>
      </c>
      <c r="B33" s="11">
        <f t="shared" si="0"/>
        <v>2</v>
      </c>
      <c r="C33" s="11">
        <v>0.5</v>
      </c>
      <c r="D33" s="11">
        <v>1</v>
      </c>
      <c r="E33" s="11">
        <v>0.5</v>
      </c>
      <c r="F33" s="11"/>
      <c r="G33" s="11"/>
      <c r="H33" s="11"/>
      <c r="I33" s="11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</row>
    <row r="34" spans="1:19" x14ac:dyDescent="0.25">
      <c r="A34" s="18">
        <v>27</v>
      </c>
      <c r="B34" s="11">
        <f t="shared" si="0"/>
        <v>1.5</v>
      </c>
      <c r="C34" s="11">
        <v>0.5</v>
      </c>
      <c r="D34" s="11">
        <v>0.5</v>
      </c>
      <c r="E34" s="11">
        <v>0.5</v>
      </c>
      <c r="F34" s="11"/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11" cm="1">
        <f t="array" ref="M34">IFERROR(INDEX('27'!$A:$A,MATCH(M$7,'27'!$A:$A,FALSE)+2),"")</f>
        <v>0</v>
      </c>
      <c r="N34" s="11" cm="1">
        <f t="array" ref="N34">IFERROR(INDEX('27'!$A:$A,MATCH(N$7,'27'!$A:$A,FALSE)+2),"")</f>
        <v>0</v>
      </c>
      <c r="O34" s="11" cm="1">
        <f t="array" ref="O34">IFERROR(INDEX('27'!$A:$A,MATCH(O$7,'27'!$A:$A,FALSE)+2),"")</f>
        <v>0</v>
      </c>
      <c r="P34" s="11" t="str" cm="1">
        <f t="array" ref="P34">IFERROR(INDEX('27'!$A:$A,MATCH(P$7,'27'!$A:$A,FALSE)+2),"")</f>
        <v/>
      </c>
      <c r="Q34" s="11" t="str" cm="1">
        <f t="array" ref="Q34">IFERROR(INDEX('27'!$A:$A,MATCH(Q$7,'27'!$A:$A,FALSE)+2),"")</f>
        <v/>
      </c>
      <c r="R34" s="11" t="str" cm="1">
        <f t="array" ref="R34">IFERROR(INDEX('27'!$A:$A,MATCH(R$7,'27'!$A:$A,FALSE)+2),"")</f>
        <v/>
      </c>
      <c r="S34" s="11" t="str" cm="1">
        <f t="array" ref="S34">IFERROR(INDEX('27'!$A:$A,MATCH(S$7,'27'!$A:$A,FALSE)+2),"")</f>
        <v/>
      </c>
    </row>
    <row r="35" spans="1:19" x14ac:dyDescent="0.25">
      <c r="A35" s="18">
        <v>28</v>
      </c>
      <c r="B35" s="11">
        <f t="shared" si="0"/>
        <v>1</v>
      </c>
      <c r="C35" s="11">
        <v>0.5</v>
      </c>
      <c r="D35" s="11">
        <v>0.5</v>
      </c>
      <c r="E35" s="11"/>
      <c r="F35" s="11"/>
      <c r="G35" s="11"/>
      <c r="H35" s="11"/>
      <c r="I35" s="11"/>
      <c r="J35" s="10" t="str">
        <f t="shared" ca="1" si="3"/>
        <v>Incomplete</v>
      </c>
      <c r="L35" s="14">
        <f t="shared" si="4"/>
        <v>28</v>
      </c>
      <c r="M35" s="11" cm="1">
        <f t="array" ref="M35">IFERROR(INDEX('28'!$A:$A,MATCH(M$7,'28'!$A:$A,FALSE)+2),"")</f>
        <v>0</v>
      </c>
      <c r="N35" s="11" cm="1">
        <f t="array" ref="N35">IFERROR(INDEX('28'!$A:$A,MATCH(N$7,'28'!$A:$A,FALSE)+2),"")</f>
        <v>0</v>
      </c>
      <c r="O35" s="11" t="str" cm="1">
        <f t="array" ref="O35">IFERROR(INDEX('28'!$A:$A,MATCH(O$7,'28'!$A:$A,FALSE)+2),"")</f>
        <v/>
      </c>
      <c r="P35" s="11" t="str" cm="1">
        <f t="array" ref="P35">IFERROR(INDEX('28'!$A:$A,MATCH(P$7,'28'!$A:$A,FALSE)+2),"")</f>
        <v/>
      </c>
      <c r="Q35" s="11" t="str" cm="1">
        <f t="array" ref="Q35">IFERROR(INDEX('28'!$A:$A,MATCH(Q$7,'28'!$A:$A,FALSE)+2),"")</f>
        <v/>
      </c>
      <c r="R35" s="11" t="str" cm="1">
        <f t="array" ref="R35">IFERROR(INDEX('28'!$A:$A,MATCH(R$7,'28'!$A:$A,FALSE)+2),"")</f>
        <v/>
      </c>
      <c r="S35" s="11" t="str" cm="1">
        <f t="array" ref="S35">IFERROR(INDEX('28'!$A:$A,MATCH(S$7,'28'!$A:$A,FALSE)+2),"")</f>
        <v/>
      </c>
    </row>
  </sheetData>
  <mergeCells count="1">
    <mergeCell ref="B6:B7"/>
  </mergeCells>
  <conditionalFormatting sqref="C8:I35">
    <cfRule type="containsBlanks" dxfId="95" priority="5">
      <formula>LEN(TRIM(C8))=0</formula>
    </cfRule>
  </conditionalFormatting>
  <conditionalFormatting sqref="J8:J35">
    <cfRule type="cellIs" dxfId="94" priority="15" operator="equal">
      <formula>"Finished"</formula>
    </cfRule>
    <cfRule type="cellIs" dxfId="93" priority="16" operator="equal">
      <formula>"Flag for Review"</formula>
    </cfRule>
    <cfRule type="cellIs" dxfId="92" priority="17" operator="equal">
      <formula>"Incomplete"</formula>
    </cfRule>
  </conditionalFormatting>
  <conditionalFormatting sqref="M8:S35">
    <cfRule type="expression" dxfId="91" priority="1">
      <formula>C8=""</formula>
    </cfRule>
    <cfRule type="expression" dxfId="90" priority="2">
      <formula>M8/C8&gt;=0.75</formula>
    </cfRule>
    <cfRule type="expression" dxfId="89" priority="3">
      <formula>M8/C8&gt;=0.65</formula>
    </cfRule>
    <cfRule type="expression" dxfId="88" priority="4">
      <formula>M8/C8&gt;=0</formula>
    </cfRule>
  </conditionalFormatting>
  <conditionalFormatting sqref="P2">
    <cfRule type="expression" dxfId="87" priority="54">
      <formula>LEN(P2)=0</formula>
    </cfRule>
    <cfRule type="cellIs" dxfId="86" priority="212" operator="greaterThanOrEqual">
      <formula>0.75</formula>
    </cfRule>
    <cfRule type="cellIs" dxfId="85" priority="213" operator="greaterThanOrEqual">
      <formula>0.65</formula>
    </cfRule>
    <cfRule type="cellIs" dxfId="84" priority="214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L34" location="'27'!A1" display="'27'!A1"/>
    <hyperlink ref="L35" location="'28'!A1" display="'28'!A1"/>
    <hyperlink ref="A33" location="'26'!A1" display="'26'!A1"/>
    <hyperlink ref="A34" location="'27'!A1" display="'27'!A1"/>
    <hyperlink ref="A35" location="'28'!A1" display="'28'!A1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8"/>
  <sheetViews>
    <sheetView zoomScaleNormal="100" workbookViewId="0"/>
  </sheetViews>
  <sheetFormatPr defaultColWidth="9.140625" defaultRowHeight="15" x14ac:dyDescent="0.25"/>
  <cols>
    <col min="1" max="1" width="9.140625" style="28"/>
    <col min="2" max="2" width="16" style="28" bestFit="1" customWidth="1"/>
    <col min="3" max="3" width="16.7109375" style="28" customWidth="1"/>
    <col min="4" max="4" width="17" style="28" customWidth="1"/>
    <col min="5" max="9" width="11.42578125" style="28" customWidth="1"/>
    <col min="10" max="16384" width="9.140625" style="28"/>
  </cols>
  <sheetData>
    <row r="1" spans="1:13" x14ac:dyDescent="0.25">
      <c r="A1" s="7">
        <v>1</v>
      </c>
      <c r="B1" s="32" t="s">
        <v>12</v>
      </c>
      <c r="C1" s="27"/>
      <c r="D1" s="27"/>
      <c r="E1" s="27"/>
      <c r="F1" s="27"/>
      <c r="G1" s="27"/>
      <c r="H1" s="151" t="s">
        <v>29</v>
      </c>
      <c r="I1" s="152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34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Grid'!B:B,MATCH('1'!A1,'Point Grid'!A:A,0))</f>
        <v>1.5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60" x14ac:dyDescent="0.25">
      <c r="A5" s="31"/>
      <c r="B5" s="72" t="s">
        <v>38</v>
      </c>
      <c r="C5" s="73" t="s">
        <v>43</v>
      </c>
      <c r="D5" s="74" t="s">
        <v>44</v>
      </c>
      <c r="E5" s="24"/>
      <c r="F5" s="24"/>
      <c r="G5" s="24"/>
      <c r="H5" s="24"/>
      <c r="I5" s="25"/>
      <c r="J5" s="52"/>
      <c r="K5" s="52"/>
      <c r="L5" s="52"/>
      <c r="M5" s="52"/>
    </row>
    <row r="6" spans="1:13" x14ac:dyDescent="0.25">
      <c r="A6" s="9"/>
      <c r="B6" s="53">
        <v>2014</v>
      </c>
      <c r="C6" s="60">
        <v>210</v>
      </c>
      <c r="D6" s="84">
        <v>212</v>
      </c>
      <c r="E6" s="24"/>
      <c r="F6" s="24"/>
      <c r="G6" s="24"/>
      <c r="H6" s="24"/>
      <c r="I6" s="25"/>
      <c r="J6" s="52"/>
      <c r="K6" s="52"/>
      <c r="L6" s="52"/>
      <c r="M6" s="52"/>
    </row>
    <row r="7" spans="1:13" x14ac:dyDescent="0.25">
      <c r="A7" s="42"/>
      <c r="B7" s="38">
        <v>2015</v>
      </c>
      <c r="C7" s="85">
        <v>220</v>
      </c>
      <c r="D7" s="86">
        <v>224</v>
      </c>
      <c r="E7" s="45"/>
      <c r="F7" s="45"/>
      <c r="G7" s="45"/>
      <c r="H7" s="45"/>
      <c r="I7" s="25"/>
      <c r="J7" s="52"/>
      <c r="K7" s="52"/>
      <c r="L7" s="52"/>
      <c r="M7" s="52"/>
    </row>
    <row r="8" spans="1:13" x14ac:dyDescent="0.25">
      <c r="A8" s="31"/>
      <c r="B8" s="49">
        <v>2016</v>
      </c>
      <c r="C8" s="61">
        <v>235</v>
      </c>
      <c r="D8" s="87">
        <v>240</v>
      </c>
      <c r="E8" s="45"/>
      <c r="F8" s="45"/>
      <c r="G8" s="45"/>
      <c r="H8" s="45"/>
      <c r="I8" s="25"/>
      <c r="J8" s="52"/>
      <c r="K8" s="52"/>
      <c r="L8" s="52"/>
      <c r="M8" s="52"/>
    </row>
    <row r="9" spans="1:13" x14ac:dyDescent="0.25">
      <c r="A9" s="9"/>
      <c r="B9" s="24"/>
      <c r="C9" s="24"/>
      <c r="D9" s="24"/>
      <c r="E9" s="24"/>
      <c r="F9" s="24"/>
      <c r="G9" s="24"/>
      <c r="H9" s="24"/>
      <c r="I9" s="25"/>
      <c r="J9" s="52"/>
      <c r="K9" s="52"/>
      <c r="L9" s="52"/>
      <c r="M9" s="52"/>
    </row>
    <row r="10" spans="1:13" x14ac:dyDescent="0.25">
      <c r="A10" s="41"/>
      <c r="B10" s="24" t="s">
        <v>56</v>
      </c>
      <c r="C10" s="24"/>
      <c r="D10" s="24"/>
      <c r="E10" s="24"/>
      <c r="F10" s="142">
        <v>-0.02</v>
      </c>
      <c r="G10" s="24"/>
      <c r="H10" s="24"/>
      <c r="I10" s="25"/>
      <c r="J10" s="52"/>
      <c r="K10" s="52"/>
      <c r="L10" s="52"/>
      <c r="M10" s="52"/>
    </row>
    <row r="11" spans="1:13" x14ac:dyDescent="0.25">
      <c r="A11" s="31"/>
      <c r="B11" s="24" t="s">
        <v>57</v>
      </c>
      <c r="C11" s="24"/>
      <c r="D11" s="24"/>
      <c r="E11" s="24"/>
      <c r="F11" s="143">
        <v>236</v>
      </c>
      <c r="G11" s="24"/>
      <c r="H11" s="24"/>
      <c r="I11" s="25"/>
      <c r="J11" s="52"/>
      <c r="K11" s="52"/>
      <c r="L11" s="52"/>
      <c r="M11" s="52"/>
    </row>
    <row r="12" spans="1:13" x14ac:dyDescent="0.25">
      <c r="A12" s="31"/>
      <c r="B12" s="24" t="s">
        <v>58</v>
      </c>
      <c r="C12" s="24"/>
      <c r="D12" s="24"/>
      <c r="E12" s="24"/>
      <c r="F12" s="143">
        <v>242</v>
      </c>
      <c r="G12" s="24"/>
      <c r="H12" s="24"/>
      <c r="I12" s="25"/>
      <c r="J12" s="52"/>
      <c r="K12" s="52"/>
      <c r="L12" s="52"/>
      <c r="M12" s="52"/>
    </row>
    <row r="13" spans="1:13" x14ac:dyDescent="0.25">
      <c r="A13" s="31"/>
      <c r="B13" s="24" t="s">
        <v>59</v>
      </c>
      <c r="C13" s="24"/>
      <c r="D13" s="24"/>
      <c r="E13" s="24"/>
      <c r="F13" s="24"/>
      <c r="G13" s="24"/>
      <c r="H13" s="24"/>
      <c r="I13" s="25"/>
      <c r="J13" s="52"/>
      <c r="K13" s="52"/>
      <c r="L13" s="52"/>
      <c r="M13" s="52"/>
    </row>
    <row r="14" spans="1:13" x14ac:dyDescent="0.25">
      <c r="A14" s="41"/>
      <c r="B14" s="24" t="s">
        <v>39</v>
      </c>
      <c r="C14" s="24"/>
      <c r="D14" s="24"/>
      <c r="E14" s="24"/>
      <c r="F14" s="24"/>
      <c r="G14" s="24"/>
      <c r="H14" s="24"/>
      <c r="I14" s="25"/>
      <c r="J14" s="52"/>
      <c r="K14" s="52"/>
      <c r="L14" s="52"/>
      <c r="M14" s="52"/>
    </row>
    <row r="15" spans="1:13" x14ac:dyDescent="0.25">
      <c r="A15" s="42"/>
      <c r="B15" s="45" t="s">
        <v>41</v>
      </c>
      <c r="C15" s="45"/>
      <c r="D15" s="45"/>
      <c r="E15" s="45"/>
      <c r="F15" s="45"/>
      <c r="G15" s="45"/>
      <c r="H15" s="45"/>
      <c r="I15" s="54"/>
      <c r="J15" s="52"/>
      <c r="K15" s="52"/>
      <c r="L15" s="52"/>
      <c r="M15" s="52"/>
    </row>
    <row r="16" spans="1:13" x14ac:dyDescent="0.25">
      <c r="A16" s="42"/>
      <c r="B16" s="45" t="s">
        <v>45</v>
      </c>
      <c r="C16" s="45"/>
      <c r="D16" s="45"/>
      <c r="E16" s="45"/>
      <c r="F16" s="45"/>
      <c r="G16" s="45"/>
      <c r="H16" s="45"/>
      <c r="I16" s="54"/>
      <c r="J16" s="52"/>
      <c r="K16" s="52"/>
      <c r="L16" s="52"/>
      <c r="M16" s="52"/>
    </row>
    <row r="17" spans="1:13" x14ac:dyDescent="0.25">
      <c r="A17" s="42"/>
      <c r="B17" s="45"/>
      <c r="C17" s="45"/>
      <c r="D17" s="45"/>
      <c r="E17" s="45"/>
      <c r="F17" s="45"/>
      <c r="G17" s="45"/>
      <c r="H17" s="45"/>
      <c r="I17" s="54"/>
      <c r="J17" s="52"/>
      <c r="K17" s="52"/>
      <c r="L17" s="52"/>
      <c r="M17" s="52"/>
    </row>
    <row r="18" spans="1:13" x14ac:dyDescent="0.25">
      <c r="A18" s="31" t="s">
        <v>2</v>
      </c>
      <c r="B18" s="24" t="s">
        <v>320</v>
      </c>
      <c r="C18" s="45"/>
      <c r="D18" s="45"/>
      <c r="E18" s="45"/>
      <c r="F18" s="45"/>
      <c r="G18" s="45"/>
      <c r="H18" s="45"/>
      <c r="I18" s="54"/>
      <c r="J18" s="52"/>
      <c r="K18" s="52"/>
      <c r="L18" s="52"/>
      <c r="M18" s="52"/>
    </row>
    <row r="19" spans="1:13" ht="15.75" thickBot="1" x14ac:dyDescent="0.3">
      <c r="A19" s="9">
        <v>1</v>
      </c>
      <c r="B19" s="45"/>
      <c r="C19" s="45"/>
      <c r="D19" s="45"/>
      <c r="E19" s="45"/>
      <c r="F19" s="45"/>
      <c r="G19" s="45"/>
      <c r="H19" s="45"/>
      <c r="I19" s="54"/>
      <c r="J19" s="52"/>
      <c r="K19" s="52"/>
      <c r="L19" s="52"/>
      <c r="M19" s="52"/>
    </row>
    <row r="20" spans="1:13" ht="15.75" thickBot="1" x14ac:dyDescent="0.3">
      <c r="A20" s="5"/>
      <c r="B20" s="45"/>
      <c r="C20" s="45"/>
      <c r="D20" s="45"/>
      <c r="E20" s="45"/>
      <c r="F20" s="45"/>
      <c r="G20" s="45"/>
      <c r="H20" s="45"/>
      <c r="I20" s="54"/>
      <c r="J20" s="52"/>
      <c r="K20" s="52"/>
      <c r="L20" s="52"/>
      <c r="M20" s="52"/>
    </row>
    <row r="21" spans="1:13" x14ac:dyDescent="0.25">
      <c r="A21" s="42"/>
      <c r="B21" s="45"/>
      <c r="C21" s="45"/>
      <c r="D21" s="45"/>
      <c r="E21" s="45"/>
      <c r="F21" s="45"/>
      <c r="G21" s="45"/>
      <c r="H21" s="45"/>
      <c r="I21" s="54"/>
      <c r="J21" s="52"/>
      <c r="K21" s="52"/>
      <c r="L21" s="52"/>
      <c r="M21" s="52"/>
    </row>
    <row r="22" spans="1:13" x14ac:dyDescent="0.25">
      <c r="A22" s="31" t="s">
        <v>3</v>
      </c>
      <c r="B22" s="153" t="s">
        <v>346</v>
      </c>
      <c r="C22" s="153"/>
      <c r="D22" s="153"/>
      <c r="E22" s="153"/>
      <c r="F22" s="153"/>
      <c r="G22" s="153"/>
      <c r="H22" s="153"/>
      <c r="I22" s="54"/>
      <c r="J22" s="52"/>
      <c r="K22" s="52"/>
      <c r="L22" s="52"/>
      <c r="M22" s="52"/>
    </row>
    <row r="23" spans="1:13" ht="15.75" thickBot="1" x14ac:dyDescent="0.3">
      <c r="A23" s="9">
        <v>0.5</v>
      </c>
      <c r="B23" s="153"/>
      <c r="C23" s="153"/>
      <c r="D23" s="153"/>
      <c r="E23" s="153"/>
      <c r="F23" s="153"/>
      <c r="G23" s="153"/>
      <c r="H23" s="153"/>
      <c r="I23" s="54"/>
      <c r="J23" s="52"/>
      <c r="K23" s="52"/>
      <c r="L23" s="52"/>
      <c r="M23" s="52"/>
    </row>
    <row r="24" spans="1:13" ht="15.75" thickBot="1" x14ac:dyDescent="0.3">
      <c r="A24" s="5"/>
      <c r="B24" s="45"/>
      <c r="C24" s="45"/>
      <c r="D24" s="45"/>
      <c r="E24" s="45"/>
      <c r="F24" s="45"/>
      <c r="G24" s="45"/>
      <c r="H24" s="45"/>
      <c r="I24" s="54"/>
      <c r="J24" s="52"/>
      <c r="K24" s="52"/>
      <c r="L24" s="52"/>
      <c r="M24" s="52"/>
    </row>
    <row r="25" spans="1:13" ht="15.75" thickBot="1" x14ac:dyDescent="0.3">
      <c r="A25" s="43"/>
      <c r="B25" s="55"/>
      <c r="C25" s="55"/>
      <c r="D25" s="55"/>
      <c r="E25" s="55"/>
      <c r="F25" s="55"/>
      <c r="G25" s="55"/>
      <c r="H25" s="55"/>
      <c r="I25" s="56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</sheetData>
  <mergeCells count="2">
    <mergeCell ref="H1:I1"/>
    <mergeCell ref="B22:H23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4 A1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9"/>
  <sheetViews>
    <sheetView zoomScaleNormal="100" workbookViewId="0"/>
  </sheetViews>
  <sheetFormatPr defaultColWidth="9.140625" defaultRowHeight="15" x14ac:dyDescent="0.25"/>
  <cols>
    <col min="1" max="1" width="9.140625" style="28"/>
    <col min="2" max="2" width="16.140625" style="78" customWidth="1"/>
    <col min="3" max="3" width="13.7109375" style="78" customWidth="1"/>
    <col min="4" max="4" width="23" style="78" customWidth="1"/>
    <col min="5" max="5" width="12.42578125" style="78" customWidth="1"/>
    <col min="6" max="7" width="9.28515625" style="28" customWidth="1"/>
    <col min="8" max="16384" width="9.140625" style="28"/>
  </cols>
  <sheetData>
    <row r="1" spans="1:9" x14ac:dyDescent="0.25">
      <c r="A1" s="7">
        <v>2</v>
      </c>
      <c r="B1" s="32" t="s">
        <v>12</v>
      </c>
      <c r="C1" s="27"/>
      <c r="D1" s="27"/>
      <c r="E1" s="27"/>
      <c r="F1" s="151" t="s">
        <v>29</v>
      </c>
      <c r="G1" s="154"/>
    </row>
    <row r="2" spans="1:9" x14ac:dyDescent="0.25">
      <c r="A2" s="29"/>
      <c r="B2" s="26"/>
      <c r="C2" s="26"/>
      <c r="D2" s="26"/>
      <c r="E2" s="26"/>
      <c r="F2" s="26"/>
      <c r="G2" s="30"/>
    </row>
    <row r="3" spans="1:9" x14ac:dyDescent="0.25">
      <c r="A3" s="8" t="s">
        <v>13</v>
      </c>
      <c r="B3" s="26" t="s">
        <v>34</v>
      </c>
      <c r="C3" s="26"/>
      <c r="D3" s="26"/>
      <c r="E3" s="26"/>
      <c r="F3" s="24"/>
      <c r="G3" s="25"/>
      <c r="H3" s="52"/>
      <c r="I3" s="52"/>
    </row>
    <row r="4" spans="1:9" x14ac:dyDescent="0.25">
      <c r="A4" s="9">
        <f>INDEX('Point Grid'!B:B,MATCH('2'!A1,'Point Grid'!A:A,0))</f>
        <v>2</v>
      </c>
      <c r="B4" s="24"/>
      <c r="C4" s="24"/>
      <c r="D4" s="24"/>
      <c r="E4" s="24"/>
      <c r="F4" s="24"/>
      <c r="G4" s="25"/>
      <c r="H4" s="52"/>
      <c r="I4" s="52"/>
    </row>
    <row r="5" spans="1:9" ht="15" customHeight="1" x14ac:dyDescent="0.25">
      <c r="A5" s="29"/>
      <c r="B5" s="89" t="s">
        <v>46</v>
      </c>
      <c r="C5" s="93" t="s">
        <v>47</v>
      </c>
      <c r="D5" s="79"/>
      <c r="E5" s="79"/>
      <c r="F5" s="36"/>
      <c r="G5" s="25"/>
      <c r="H5" s="52"/>
      <c r="I5" s="52"/>
    </row>
    <row r="6" spans="1:9" ht="15" customHeight="1" x14ac:dyDescent="0.25">
      <c r="A6" s="29"/>
      <c r="B6" s="89" t="s">
        <v>48</v>
      </c>
      <c r="C6" s="90">
        <v>0.05</v>
      </c>
      <c r="D6" s="80"/>
      <c r="E6" s="80"/>
      <c r="F6" s="36"/>
      <c r="G6" s="25"/>
      <c r="H6" s="52"/>
      <c r="I6" s="52"/>
    </row>
    <row r="7" spans="1:9" ht="15" customHeight="1" x14ac:dyDescent="0.25">
      <c r="A7" s="42"/>
      <c r="B7" s="89" t="s">
        <v>49</v>
      </c>
      <c r="C7" s="90">
        <v>0.02</v>
      </c>
      <c r="D7" s="80"/>
      <c r="E7" s="80"/>
      <c r="F7" s="37"/>
      <c r="G7" s="25"/>
      <c r="H7" s="52"/>
      <c r="I7" s="52"/>
    </row>
    <row r="8" spans="1:9" ht="15" customHeight="1" x14ac:dyDescent="0.25">
      <c r="A8" s="42"/>
      <c r="B8" s="89" t="s">
        <v>50</v>
      </c>
      <c r="C8" s="90">
        <v>-0.04</v>
      </c>
      <c r="D8" s="80"/>
      <c r="E8" s="80"/>
      <c r="F8" s="37"/>
      <c r="G8" s="25"/>
      <c r="H8" s="52"/>
      <c r="I8" s="52"/>
    </row>
    <row r="9" spans="1:9" ht="15" customHeight="1" x14ac:dyDescent="0.25">
      <c r="A9" s="42"/>
      <c r="B9" s="80"/>
      <c r="C9" s="80"/>
      <c r="D9" s="80"/>
      <c r="E9" s="80"/>
      <c r="F9" s="51"/>
      <c r="G9" s="25"/>
      <c r="H9" s="52"/>
      <c r="I9" s="52"/>
    </row>
    <row r="10" spans="1:9" ht="27" customHeight="1" x14ac:dyDescent="0.25">
      <c r="A10" s="42"/>
      <c r="B10" s="92" t="s">
        <v>51</v>
      </c>
      <c r="C10" s="89" t="s">
        <v>52</v>
      </c>
      <c r="D10" s="93" t="s">
        <v>53</v>
      </c>
      <c r="E10" s="79"/>
      <c r="F10" s="36"/>
      <c r="G10" s="25"/>
      <c r="H10" s="52"/>
      <c r="I10" s="52"/>
    </row>
    <row r="11" spans="1:9" ht="15" customHeight="1" x14ac:dyDescent="0.25">
      <c r="A11" s="42"/>
      <c r="B11" s="81">
        <v>2014</v>
      </c>
      <c r="C11" s="88">
        <v>15000</v>
      </c>
      <c r="D11" s="91">
        <v>14775</v>
      </c>
      <c r="E11" s="80"/>
      <c r="F11" s="36"/>
      <c r="G11" s="25"/>
      <c r="H11" s="52"/>
      <c r="I11" s="52"/>
    </row>
    <row r="12" spans="1:9" x14ac:dyDescent="0.25">
      <c r="A12" s="42"/>
      <c r="B12" s="81">
        <v>2015</v>
      </c>
      <c r="C12" s="88">
        <v>18000</v>
      </c>
      <c r="D12" s="91">
        <v>17622</v>
      </c>
      <c r="E12" s="80"/>
      <c r="F12" s="36"/>
      <c r="G12" s="25"/>
      <c r="H12" s="52"/>
      <c r="I12" s="52"/>
    </row>
    <row r="13" spans="1:9" ht="15" customHeight="1" x14ac:dyDescent="0.25">
      <c r="A13" s="42"/>
      <c r="B13" s="36"/>
      <c r="C13" s="36"/>
      <c r="D13" s="76"/>
      <c r="E13" s="36"/>
      <c r="F13" s="36"/>
      <c r="G13" s="25"/>
      <c r="H13" s="52"/>
      <c r="I13" s="52"/>
    </row>
    <row r="14" spans="1:9" ht="15" customHeight="1" x14ac:dyDescent="0.25">
      <c r="A14" s="29"/>
      <c r="B14" s="35" t="s">
        <v>321</v>
      </c>
      <c r="C14" s="35"/>
      <c r="D14" s="35"/>
      <c r="E14" s="136">
        <v>22000000</v>
      </c>
      <c r="F14" s="36"/>
      <c r="G14" s="25"/>
      <c r="H14" s="52"/>
      <c r="I14" s="52"/>
    </row>
    <row r="15" spans="1:9" ht="15" customHeight="1" x14ac:dyDescent="0.25">
      <c r="A15" s="31"/>
      <c r="B15" s="39" t="s">
        <v>322</v>
      </c>
      <c r="C15" s="36"/>
      <c r="D15" s="76"/>
      <c r="E15" s="136">
        <v>40000000</v>
      </c>
      <c r="F15" s="36"/>
      <c r="G15" s="25"/>
      <c r="H15" s="52"/>
      <c r="I15" s="52"/>
    </row>
    <row r="16" spans="1:9" ht="15" customHeight="1" x14ac:dyDescent="0.25">
      <c r="A16" s="31"/>
      <c r="B16" s="39" t="s">
        <v>323</v>
      </c>
      <c r="C16" s="36"/>
      <c r="D16" s="76"/>
      <c r="E16" s="96">
        <v>0.02</v>
      </c>
      <c r="F16" s="36"/>
      <c r="G16" s="25"/>
      <c r="H16" s="52"/>
      <c r="I16" s="52"/>
    </row>
    <row r="17" spans="1:9" ht="15" customHeight="1" x14ac:dyDescent="0.25">
      <c r="A17" s="31"/>
      <c r="B17" s="39" t="s">
        <v>324</v>
      </c>
      <c r="C17" s="36"/>
      <c r="D17" s="76"/>
      <c r="E17" s="96">
        <v>0.08</v>
      </c>
      <c r="F17" s="36"/>
      <c r="G17" s="25"/>
      <c r="H17" s="52"/>
      <c r="I17" s="52"/>
    </row>
    <row r="18" spans="1:9" ht="15" customHeight="1" x14ac:dyDescent="0.25">
      <c r="A18" s="31"/>
      <c r="B18" s="39" t="s">
        <v>325</v>
      </c>
      <c r="C18" s="36"/>
      <c r="D18" s="76"/>
      <c r="E18" s="96">
        <v>0.2</v>
      </c>
      <c r="F18" s="36"/>
      <c r="G18" s="25"/>
      <c r="H18" s="52"/>
      <c r="I18" s="52"/>
    </row>
    <row r="19" spans="1:9" ht="15" customHeight="1" x14ac:dyDescent="0.25">
      <c r="A19" s="31"/>
      <c r="B19" s="39" t="s">
        <v>326</v>
      </c>
      <c r="C19" s="36"/>
      <c r="D19" s="76"/>
      <c r="E19" s="96">
        <v>0.05</v>
      </c>
      <c r="F19" s="36"/>
      <c r="G19" s="25"/>
      <c r="H19" s="52"/>
      <c r="I19" s="52"/>
    </row>
    <row r="20" spans="1:9" ht="15" customHeight="1" x14ac:dyDescent="0.25">
      <c r="A20" s="31"/>
      <c r="B20" s="39" t="s">
        <v>39</v>
      </c>
      <c r="C20" s="36"/>
      <c r="D20" s="76"/>
      <c r="E20" s="36"/>
      <c r="F20" s="36"/>
      <c r="G20" s="25"/>
      <c r="H20" s="52"/>
      <c r="I20" s="52"/>
    </row>
    <row r="21" spans="1:9" ht="15" customHeight="1" x14ac:dyDescent="0.25">
      <c r="A21" s="31"/>
      <c r="B21" s="39" t="s">
        <v>184</v>
      </c>
      <c r="C21" s="36"/>
      <c r="D21" s="76"/>
      <c r="E21" s="36"/>
      <c r="F21" s="36"/>
      <c r="G21" s="25"/>
      <c r="H21" s="52"/>
      <c r="I21" s="52"/>
    </row>
    <row r="22" spans="1:9" ht="15" customHeight="1" x14ac:dyDescent="0.25">
      <c r="A22" s="31"/>
      <c r="B22" s="39" t="s">
        <v>347</v>
      </c>
      <c r="C22" s="36"/>
      <c r="D22" s="76"/>
      <c r="E22" s="36"/>
      <c r="F22" s="36"/>
      <c r="G22" s="25"/>
      <c r="H22" s="52"/>
      <c r="I22" s="52"/>
    </row>
    <row r="23" spans="1:9" ht="15" customHeight="1" x14ac:dyDescent="0.25">
      <c r="A23" s="31"/>
      <c r="B23" s="39"/>
      <c r="C23" s="36"/>
      <c r="D23" s="76"/>
      <c r="E23" s="36"/>
      <c r="F23" s="36"/>
      <c r="G23" s="25"/>
      <c r="H23" s="52"/>
      <c r="I23" s="52"/>
    </row>
    <row r="24" spans="1:9" ht="15" customHeight="1" x14ac:dyDescent="0.25">
      <c r="A24" s="31" t="s">
        <v>2</v>
      </c>
      <c r="B24" s="39" t="s">
        <v>54</v>
      </c>
      <c r="C24" s="36"/>
      <c r="D24" s="76"/>
      <c r="E24" s="36"/>
      <c r="F24" s="36"/>
      <c r="G24" s="25"/>
      <c r="H24" s="52"/>
      <c r="I24" s="52"/>
    </row>
    <row r="25" spans="1:9" ht="15" customHeight="1" thickBot="1" x14ac:dyDescent="0.3">
      <c r="A25" s="9">
        <f>INDEX('Point Grid'!$C$8:$I$35,MATCH($A$1,'Point Grid'!$A$8:$A$35,0),MATCH(A24,'Point Grid'!$C$7:$I$7,0))</f>
        <v>1.5</v>
      </c>
      <c r="B25" s="39"/>
      <c r="C25" s="36"/>
      <c r="D25" s="36"/>
      <c r="E25" s="36"/>
      <c r="F25" s="36"/>
      <c r="G25" s="25"/>
      <c r="H25" s="52"/>
      <c r="I25" s="52"/>
    </row>
    <row r="26" spans="1:9" ht="15" customHeight="1" thickBot="1" x14ac:dyDescent="0.3">
      <c r="A26" s="5"/>
      <c r="B26" s="57"/>
      <c r="C26" s="57"/>
      <c r="D26" s="39"/>
      <c r="E26" s="36"/>
      <c r="F26" s="36"/>
      <c r="G26" s="25"/>
      <c r="H26" s="52"/>
      <c r="I26" s="52"/>
    </row>
    <row r="27" spans="1:9" ht="15" customHeight="1" x14ac:dyDescent="0.25">
      <c r="A27" s="29"/>
      <c r="B27" s="39"/>
      <c r="C27" s="46"/>
      <c r="D27" s="39"/>
      <c r="E27" s="36"/>
      <c r="F27" s="36"/>
      <c r="G27" s="25"/>
      <c r="H27" s="52"/>
      <c r="I27" s="52"/>
    </row>
    <row r="28" spans="1:9" ht="15" customHeight="1" x14ac:dyDescent="0.25">
      <c r="A28" s="31" t="s">
        <v>3</v>
      </c>
      <c r="B28" s="82" t="s">
        <v>55</v>
      </c>
      <c r="C28" s="82"/>
      <c r="D28" s="82"/>
      <c r="E28" s="82"/>
      <c r="F28" s="36"/>
      <c r="G28" s="25"/>
      <c r="H28" s="52"/>
      <c r="I28" s="52"/>
    </row>
    <row r="29" spans="1:9" ht="15" customHeight="1" thickBot="1" x14ac:dyDescent="0.3">
      <c r="A29" s="9">
        <f>INDEX('Point Grid'!$C$8:$I$35,MATCH($A$1,'Point Grid'!$A$8:$A$35,0),MATCH(A28,'Point Grid'!$C$7:$I$7,0))</f>
        <v>0.5</v>
      </c>
      <c r="B29" s="82"/>
      <c r="C29" s="82"/>
      <c r="D29" s="82"/>
      <c r="E29" s="82"/>
      <c r="F29" s="36"/>
      <c r="G29" s="25"/>
      <c r="H29" s="52"/>
      <c r="I29" s="52"/>
    </row>
    <row r="30" spans="1:9" ht="15" customHeight="1" thickBot="1" x14ac:dyDescent="0.3">
      <c r="A30" s="5"/>
      <c r="B30" s="82"/>
      <c r="C30" s="82"/>
      <c r="D30" s="82"/>
      <c r="E30" s="82"/>
      <c r="F30" s="36"/>
      <c r="G30" s="25"/>
      <c r="H30" s="52"/>
      <c r="I30" s="52"/>
    </row>
    <row r="31" spans="1:9" ht="15" customHeight="1" thickBot="1" x14ac:dyDescent="0.3">
      <c r="A31" s="23"/>
      <c r="B31" s="83"/>
      <c r="C31" s="83"/>
      <c r="D31" s="83"/>
      <c r="E31" s="83"/>
      <c r="F31" s="58"/>
      <c r="G31" s="59"/>
      <c r="H31" s="52"/>
      <c r="I31" s="52"/>
    </row>
    <row r="32" spans="1:9" x14ac:dyDescent="0.25">
      <c r="F32" s="52"/>
      <c r="G32" s="52"/>
      <c r="H32" s="52"/>
      <c r="I32" s="52"/>
    </row>
    <row r="33" spans="6:9" x14ac:dyDescent="0.25">
      <c r="F33" s="52"/>
      <c r="G33" s="52"/>
      <c r="H33" s="52"/>
      <c r="I33" s="52"/>
    </row>
    <row r="34" spans="6:9" x14ac:dyDescent="0.25">
      <c r="F34" s="52"/>
      <c r="G34" s="52"/>
      <c r="H34" s="52"/>
      <c r="I34" s="52"/>
    </row>
    <row r="35" spans="6:9" x14ac:dyDescent="0.25">
      <c r="F35" s="52"/>
      <c r="G35" s="52"/>
      <c r="H35" s="52"/>
      <c r="I35" s="52"/>
    </row>
    <row r="36" spans="6:9" x14ac:dyDescent="0.25">
      <c r="F36" s="52"/>
      <c r="G36" s="52"/>
      <c r="H36" s="52"/>
      <c r="I36" s="52"/>
    </row>
    <row r="37" spans="6:9" x14ac:dyDescent="0.25">
      <c r="F37" s="52"/>
      <c r="G37" s="52"/>
      <c r="H37" s="52"/>
      <c r="I37" s="52"/>
    </row>
    <row r="38" spans="6:9" x14ac:dyDescent="0.25">
      <c r="F38" s="52"/>
      <c r="G38" s="52"/>
      <c r="H38" s="52"/>
      <c r="I38" s="52"/>
    </row>
    <row r="39" spans="6:9" x14ac:dyDescent="0.25">
      <c r="F39" s="52"/>
      <c r="G39" s="52"/>
      <c r="H39" s="52"/>
      <c r="I39" s="52"/>
    </row>
    <row r="40" spans="6:9" x14ac:dyDescent="0.25">
      <c r="F40" s="52"/>
      <c r="G40" s="52"/>
      <c r="H40" s="52"/>
      <c r="I40" s="52"/>
    </row>
    <row r="41" spans="6:9" x14ac:dyDescent="0.25">
      <c r="F41" s="52"/>
      <c r="G41" s="52"/>
      <c r="H41" s="52"/>
      <c r="I41" s="52"/>
    </row>
    <row r="42" spans="6:9" x14ac:dyDescent="0.25">
      <c r="F42" s="52"/>
      <c r="G42" s="52"/>
      <c r="H42" s="52"/>
      <c r="I42" s="52"/>
    </row>
    <row r="43" spans="6:9" x14ac:dyDescent="0.25">
      <c r="F43" s="52"/>
      <c r="G43" s="52"/>
      <c r="H43" s="52"/>
      <c r="I43" s="52"/>
    </row>
    <row r="44" spans="6:9" x14ac:dyDescent="0.25">
      <c r="F44" s="52"/>
      <c r="G44" s="52"/>
      <c r="H44" s="52"/>
      <c r="I44" s="52"/>
    </row>
    <row r="45" spans="6:9" x14ac:dyDescent="0.25">
      <c r="F45" s="52"/>
      <c r="G45" s="52"/>
      <c r="H45" s="52"/>
      <c r="I45" s="52"/>
    </row>
    <row r="46" spans="6:9" x14ac:dyDescent="0.25">
      <c r="F46" s="52"/>
      <c r="G46" s="52"/>
      <c r="H46" s="52"/>
      <c r="I46" s="52"/>
    </row>
    <row r="47" spans="6:9" x14ac:dyDescent="0.25">
      <c r="F47" s="52"/>
      <c r="G47" s="52"/>
      <c r="H47" s="52"/>
      <c r="I47" s="52"/>
    </row>
    <row r="48" spans="6:9" x14ac:dyDescent="0.25">
      <c r="F48" s="52"/>
      <c r="G48" s="52"/>
      <c r="H48" s="52"/>
      <c r="I48" s="52"/>
    </row>
    <row r="49" spans="6:9" x14ac:dyDescent="0.25">
      <c r="F49" s="52"/>
      <c r="G49" s="52"/>
      <c r="H49" s="52"/>
      <c r="I49" s="52"/>
    </row>
  </sheetData>
  <mergeCells count="1">
    <mergeCell ref="F1:G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3">
    <dataValidation type="decimal" allowBlank="1" showInputMessage="1" showErrorMessage="1" sqref="A27">
      <formula1>0</formula1>
      <formula2>A26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31">
      <formula1>0</formula1>
      <formula2>#REF!</formula2>
    </dataValidation>
  </dataValidations>
  <hyperlinks>
    <hyperlink ref="F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6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4.85546875" style="28" customWidth="1"/>
    <col min="3" max="3" width="20" style="28" customWidth="1"/>
    <col min="4" max="4" width="15.85546875" style="28" customWidth="1"/>
    <col min="5" max="5" width="10.85546875" style="28" customWidth="1"/>
    <col min="6" max="9" width="9.42578125" style="28" customWidth="1"/>
    <col min="10" max="16384" width="9.140625" style="28"/>
  </cols>
  <sheetData>
    <row r="1" spans="1:13" x14ac:dyDescent="0.25">
      <c r="A1" s="7">
        <v>3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60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77" t="s">
        <v>40</v>
      </c>
      <c r="C5" s="77" t="s">
        <v>33</v>
      </c>
      <c r="D5" s="77" t="s">
        <v>61</v>
      </c>
      <c r="E5" s="46"/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77" t="s">
        <v>35</v>
      </c>
      <c r="C6" s="97">
        <v>41821</v>
      </c>
      <c r="D6" s="98">
        <v>200</v>
      </c>
      <c r="E6" s="4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 t="s">
        <v>36</v>
      </c>
      <c r="C7" s="97">
        <v>41913</v>
      </c>
      <c r="D7" s="98">
        <v>240</v>
      </c>
      <c r="E7" s="4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 t="s">
        <v>32</v>
      </c>
      <c r="C8" s="97">
        <v>42005</v>
      </c>
      <c r="D8" s="98">
        <v>260</v>
      </c>
      <c r="E8" s="4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 t="s">
        <v>37</v>
      </c>
      <c r="C9" s="97">
        <v>42186</v>
      </c>
      <c r="D9" s="98">
        <v>280</v>
      </c>
      <c r="E9" s="4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/>
      <c r="C10" s="46"/>
      <c r="D10" s="46"/>
      <c r="E10" s="4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5" t="s">
        <v>62</v>
      </c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/>
      <c r="C12" s="46"/>
      <c r="D12" s="46"/>
      <c r="E12" s="4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31" t="s">
        <v>2</v>
      </c>
      <c r="B13" s="62" t="s">
        <v>63</v>
      </c>
      <c r="C13" s="45"/>
      <c r="D13" s="63"/>
      <c r="E13" s="64"/>
      <c r="F13" s="64"/>
      <c r="G13" s="64"/>
      <c r="H13" s="64"/>
      <c r="I13" s="25"/>
      <c r="J13" s="52"/>
      <c r="K13" s="52"/>
      <c r="L13" s="52"/>
      <c r="M13" s="52"/>
    </row>
    <row r="14" spans="1:13" ht="15.75" thickBot="1" x14ac:dyDescent="0.3">
      <c r="A14" s="9">
        <f>INDEX('Point Grid'!$C$8:$I$35,MATCH($A$1,'Point Grid'!$A$8:$A$35,0),MATCH(A13,'Point Grid'!$C$7:$I$7,0))</f>
        <v>0.5</v>
      </c>
      <c r="B14" s="57" t="s">
        <v>64</v>
      </c>
      <c r="C14" s="45"/>
      <c r="D14" s="45"/>
      <c r="E14" s="45"/>
      <c r="F14" s="45"/>
      <c r="G14" s="45"/>
      <c r="H14" s="45"/>
      <c r="I14" s="25"/>
      <c r="J14" s="52"/>
      <c r="K14" s="52"/>
      <c r="L14" s="52"/>
      <c r="M14" s="52"/>
    </row>
    <row r="15" spans="1:13" ht="15.75" thickBot="1" x14ac:dyDescent="0.3">
      <c r="A15" s="5"/>
      <c r="B15" s="39" t="s">
        <v>65</v>
      </c>
      <c r="C15" s="36"/>
      <c r="D15" s="36"/>
      <c r="E15" s="36"/>
      <c r="F15" s="36"/>
      <c r="G15" s="46"/>
      <c r="H15" s="46"/>
      <c r="I15" s="25"/>
      <c r="J15" s="52"/>
      <c r="K15" s="52"/>
      <c r="L15" s="52"/>
      <c r="M15" s="52"/>
    </row>
    <row r="16" spans="1:13" x14ac:dyDescent="0.25">
      <c r="A16" s="42"/>
      <c r="B16" s="57"/>
      <c r="C16" s="51"/>
      <c r="D16" s="51"/>
      <c r="E16" s="51"/>
      <c r="F16" s="65"/>
      <c r="G16" s="47"/>
      <c r="H16" s="36"/>
      <c r="I16" s="25"/>
      <c r="J16" s="52"/>
      <c r="K16" s="52"/>
      <c r="L16" s="52"/>
      <c r="M16" s="52"/>
    </row>
    <row r="17" spans="1:13" x14ac:dyDescent="0.25">
      <c r="A17" s="31" t="s">
        <v>3</v>
      </c>
      <c r="B17" s="57" t="s">
        <v>66</v>
      </c>
      <c r="C17" s="51"/>
      <c r="D17" s="51"/>
      <c r="E17" s="51"/>
      <c r="F17" s="65"/>
      <c r="G17" s="51"/>
      <c r="H17" s="51"/>
      <c r="I17" s="25"/>
      <c r="J17" s="52"/>
      <c r="K17" s="52"/>
      <c r="L17" s="52"/>
      <c r="M17" s="52"/>
    </row>
    <row r="18" spans="1:13" ht="15.75" thickBot="1" x14ac:dyDescent="0.3">
      <c r="A18" s="9">
        <f>INDEX('Point Grid'!$C$8:$I$35,MATCH($A$1,'Point Grid'!$A$8:$A$35,0),MATCH(A17,'Point Grid'!$C$7:$I$7,0))</f>
        <v>0.5</v>
      </c>
      <c r="B18" s="39" t="s">
        <v>67</v>
      </c>
      <c r="C18" s="66"/>
      <c r="D18" s="67"/>
      <c r="E18" s="68"/>
      <c r="F18" s="66"/>
      <c r="G18" s="48"/>
      <c r="H18" s="48"/>
      <c r="I18" s="25"/>
      <c r="J18" s="52"/>
      <c r="K18" s="52"/>
      <c r="L18" s="52"/>
      <c r="M18" s="52"/>
    </row>
    <row r="19" spans="1:13" ht="15.75" thickBot="1" x14ac:dyDescent="0.3">
      <c r="A19" s="5"/>
      <c r="B19" s="39" t="s">
        <v>68</v>
      </c>
      <c r="C19" s="66"/>
      <c r="D19" s="67"/>
      <c r="E19" s="68"/>
      <c r="F19" s="66"/>
      <c r="G19" s="48"/>
      <c r="H19" s="48"/>
      <c r="I19" s="25"/>
      <c r="J19" s="52"/>
      <c r="K19" s="52"/>
      <c r="L19" s="52"/>
      <c r="M19" s="52"/>
    </row>
    <row r="20" spans="1:13" x14ac:dyDescent="0.25">
      <c r="A20" s="42"/>
      <c r="B20" s="39"/>
      <c r="C20" s="66"/>
      <c r="D20" s="67"/>
      <c r="E20" s="68"/>
      <c r="F20" s="66"/>
      <c r="G20" s="48"/>
      <c r="H20" s="48"/>
      <c r="I20" s="25"/>
      <c r="J20" s="52"/>
      <c r="K20" s="52"/>
      <c r="L20" s="52"/>
      <c r="M20" s="52"/>
    </row>
    <row r="21" spans="1:13" x14ac:dyDescent="0.25">
      <c r="A21" s="31" t="s">
        <v>4</v>
      </c>
      <c r="B21" s="39" t="s">
        <v>348</v>
      </c>
      <c r="C21" s="66"/>
      <c r="D21" s="67"/>
      <c r="E21" s="68"/>
      <c r="F21" s="66"/>
      <c r="G21" s="48"/>
      <c r="H21" s="48"/>
      <c r="I21" s="25"/>
      <c r="J21" s="52"/>
      <c r="K21" s="52"/>
      <c r="L21" s="52"/>
      <c r="M21" s="52"/>
    </row>
    <row r="22" spans="1:13" ht="15.75" thickBot="1" x14ac:dyDescent="0.3">
      <c r="A22" s="9">
        <f>INDEX('Point Grid'!$C$8:$I$35,MATCH($A$1,'Point Grid'!$A$8:$A$35,0),MATCH(A21,'Point Grid'!$C$7:$I$7,0))</f>
        <v>0.5</v>
      </c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ht="15.75" thickBot="1" x14ac:dyDescent="0.3">
      <c r="A23" s="5"/>
      <c r="B23" s="39"/>
      <c r="C23" s="66"/>
      <c r="D23" s="67"/>
      <c r="E23" s="68"/>
      <c r="F23" s="66"/>
      <c r="G23" s="67"/>
      <c r="H23" s="67"/>
      <c r="I23" s="25"/>
      <c r="J23" s="52"/>
      <c r="K23" s="52"/>
      <c r="L23" s="52"/>
      <c r="M23" s="52"/>
    </row>
    <row r="24" spans="1:13" ht="15.75" thickBot="1" x14ac:dyDescent="0.3">
      <c r="A24" s="23"/>
      <c r="B24" s="50"/>
      <c r="C24" s="69"/>
      <c r="D24" s="69"/>
      <c r="E24" s="70"/>
      <c r="F24" s="69"/>
      <c r="G24" s="71"/>
      <c r="H24" s="71"/>
      <c r="I24" s="59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9" x14ac:dyDescent="0.25">
      <c r="B33" s="52"/>
      <c r="C33" s="52"/>
      <c r="D33" s="52"/>
      <c r="E33" s="52"/>
      <c r="F33" s="52"/>
      <c r="G33" s="52"/>
      <c r="H33" s="52"/>
      <c r="I33" s="52"/>
    </row>
    <row r="34" spans="2:9" x14ac:dyDescent="0.25">
      <c r="B34" s="52"/>
      <c r="C34" s="52"/>
      <c r="D34" s="52"/>
      <c r="E34" s="52"/>
      <c r="F34" s="52"/>
      <c r="G34" s="52"/>
      <c r="H34" s="52"/>
      <c r="I34" s="52"/>
    </row>
    <row r="35" spans="2:9" x14ac:dyDescent="0.25">
      <c r="B35" s="52"/>
      <c r="C35" s="52"/>
      <c r="D35" s="52"/>
      <c r="E35" s="52"/>
      <c r="F35" s="52"/>
      <c r="G35" s="52"/>
      <c r="H35" s="52"/>
      <c r="I35" s="52"/>
    </row>
    <row r="36" spans="2:9" x14ac:dyDescent="0.25">
      <c r="B36" s="52"/>
      <c r="C36" s="52"/>
      <c r="D36" s="52"/>
      <c r="E36" s="52"/>
      <c r="F36" s="52"/>
      <c r="G36" s="52"/>
      <c r="H36" s="52"/>
      <c r="I36" s="52"/>
    </row>
    <row r="37" spans="2:9" x14ac:dyDescent="0.25">
      <c r="B37" s="52"/>
      <c r="C37" s="52"/>
      <c r="D37" s="52"/>
      <c r="E37" s="52"/>
      <c r="F37" s="52"/>
      <c r="G37" s="52"/>
      <c r="H37" s="52"/>
      <c r="I37" s="52"/>
    </row>
    <row r="38" spans="2:9" x14ac:dyDescent="0.25">
      <c r="B38" s="52"/>
      <c r="C38" s="52"/>
      <c r="D38" s="52"/>
      <c r="E38" s="52"/>
      <c r="F38" s="52"/>
      <c r="G38" s="52"/>
      <c r="H38" s="52"/>
      <c r="I38" s="52"/>
    </row>
    <row r="39" spans="2:9" x14ac:dyDescent="0.25">
      <c r="B39" s="52"/>
      <c r="C39" s="52"/>
      <c r="D39" s="52"/>
      <c r="E39" s="52"/>
      <c r="F39" s="52"/>
      <c r="G39" s="52"/>
      <c r="H39" s="52"/>
      <c r="I39" s="52"/>
    </row>
    <row r="40" spans="2:9" x14ac:dyDescent="0.25">
      <c r="B40" s="52"/>
      <c r="C40" s="52"/>
      <c r="D40" s="52"/>
      <c r="E40" s="52"/>
      <c r="F40" s="52"/>
      <c r="G40" s="52"/>
      <c r="H40" s="52"/>
      <c r="I40" s="52"/>
    </row>
    <row r="41" spans="2:9" x14ac:dyDescent="0.25">
      <c r="B41" s="52"/>
      <c r="C41" s="52"/>
      <c r="D41" s="52"/>
      <c r="E41" s="52"/>
      <c r="F41" s="52"/>
      <c r="G41" s="52"/>
      <c r="H41" s="52"/>
      <c r="I41" s="52"/>
    </row>
    <row r="42" spans="2:9" x14ac:dyDescent="0.25">
      <c r="B42" s="52"/>
      <c r="C42" s="52"/>
      <c r="D42" s="52"/>
      <c r="E42" s="52"/>
      <c r="F42" s="52"/>
      <c r="G42" s="52"/>
      <c r="H42" s="52"/>
      <c r="I42" s="52"/>
    </row>
    <row r="43" spans="2:9" x14ac:dyDescent="0.25">
      <c r="B43" s="52"/>
      <c r="C43" s="52"/>
      <c r="D43" s="52"/>
      <c r="E43" s="52"/>
      <c r="F43" s="52"/>
      <c r="G43" s="52"/>
      <c r="H43" s="52"/>
      <c r="I43" s="52"/>
    </row>
    <row r="44" spans="2:9" x14ac:dyDescent="0.25">
      <c r="B44" s="52"/>
      <c r="C44" s="52"/>
      <c r="D44" s="52"/>
      <c r="E44" s="52"/>
      <c r="F44" s="52"/>
      <c r="G44" s="52"/>
      <c r="H44" s="52"/>
      <c r="I44" s="52"/>
    </row>
    <row r="45" spans="2:9" x14ac:dyDescent="0.25">
      <c r="B45" s="52"/>
      <c r="C45" s="52"/>
      <c r="D45" s="52"/>
      <c r="E45" s="52"/>
      <c r="F45" s="52"/>
      <c r="G45" s="52"/>
      <c r="H45" s="52"/>
      <c r="I45" s="52"/>
    </row>
    <row r="46" spans="2:9" x14ac:dyDescent="0.25">
      <c r="B46" s="52"/>
      <c r="C46" s="52"/>
      <c r="D46" s="52"/>
      <c r="E46" s="52"/>
      <c r="F46" s="52"/>
      <c r="G46" s="52"/>
      <c r="H46" s="52"/>
      <c r="I46" s="52"/>
    </row>
    <row r="47" spans="2:9" x14ac:dyDescent="0.25">
      <c r="B47" s="52"/>
      <c r="C47" s="52"/>
      <c r="D47" s="52"/>
      <c r="E47" s="52"/>
      <c r="F47" s="52"/>
      <c r="G47" s="52"/>
      <c r="H47" s="52"/>
      <c r="I47" s="52"/>
    </row>
    <row r="48" spans="2:9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51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3" width="9.28515625" style="28" customWidth="1"/>
    <col min="4" max="5" width="10.85546875" style="28" customWidth="1"/>
    <col min="6" max="6" width="13" style="28" customWidth="1"/>
    <col min="7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4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69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24" t="s">
        <v>39</v>
      </c>
      <c r="C5" s="36"/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ht="32.1" customHeight="1" x14ac:dyDescent="0.25">
      <c r="A6" s="42"/>
      <c r="B6" s="158" t="s">
        <v>349</v>
      </c>
      <c r="C6" s="158"/>
      <c r="D6" s="158"/>
      <c r="E6" s="158"/>
      <c r="F6" s="158"/>
      <c r="G6" s="158"/>
      <c r="H6" s="39"/>
      <c r="I6" s="25"/>
      <c r="J6" s="52"/>
      <c r="K6" s="52"/>
      <c r="L6" s="52"/>
      <c r="M6" s="52"/>
    </row>
    <row r="7" spans="1:13" x14ac:dyDescent="0.25">
      <c r="A7" s="42"/>
      <c r="B7" s="39" t="s">
        <v>71</v>
      </c>
      <c r="C7" s="36"/>
      <c r="D7" s="99"/>
      <c r="E7" s="36"/>
      <c r="F7" s="39"/>
      <c r="G7" s="99">
        <v>0.03</v>
      </c>
      <c r="H7" s="39"/>
      <c r="I7" s="25"/>
      <c r="J7" s="52"/>
      <c r="K7" s="52"/>
      <c r="L7" s="52"/>
      <c r="M7" s="52"/>
    </row>
    <row r="8" spans="1:13" x14ac:dyDescent="0.25">
      <c r="A8" s="42"/>
      <c r="B8" s="39" t="s">
        <v>350</v>
      </c>
      <c r="C8" s="36"/>
      <c r="D8" s="36"/>
      <c r="E8" s="36"/>
      <c r="F8" s="39"/>
      <c r="G8" s="36"/>
      <c r="H8" s="39"/>
      <c r="I8" s="25"/>
      <c r="J8" s="52"/>
      <c r="K8" s="52"/>
      <c r="L8" s="52"/>
      <c r="M8" s="52"/>
    </row>
    <row r="9" spans="1:13" x14ac:dyDescent="0.25">
      <c r="A9" s="42"/>
      <c r="B9" s="39" t="s">
        <v>351</v>
      </c>
      <c r="C9" s="36"/>
      <c r="D9" s="36"/>
      <c r="E9" s="36"/>
      <c r="F9" s="39"/>
      <c r="G9" s="36"/>
      <c r="H9" s="39"/>
      <c r="I9" s="25"/>
      <c r="J9" s="52"/>
      <c r="K9" s="52"/>
      <c r="L9" s="52"/>
      <c r="M9" s="52"/>
    </row>
    <row r="10" spans="1:13" x14ac:dyDescent="0.25">
      <c r="A10" s="42"/>
      <c r="B10" s="39" t="s">
        <v>70</v>
      </c>
      <c r="C10" s="36"/>
      <c r="D10" s="36"/>
      <c r="E10" s="36"/>
      <c r="F10" s="39"/>
      <c r="G10" s="131">
        <v>200</v>
      </c>
      <c r="H10" s="39"/>
      <c r="I10" s="25"/>
      <c r="J10" s="52"/>
      <c r="K10" s="52"/>
      <c r="L10" s="52"/>
      <c r="M10" s="52"/>
    </row>
    <row r="11" spans="1:13" x14ac:dyDescent="0.25">
      <c r="A11" s="42"/>
      <c r="B11" s="62"/>
      <c r="C11" s="45"/>
      <c r="D11" s="63"/>
      <c r="E11" s="64"/>
      <c r="F11" s="64"/>
      <c r="G11" s="64"/>
      <c r="H11" s="64"/>
      <c r="I11" s="25"/>
      <c r="J11" s="52"/>
      <c r="K11" s="52"/>
      <c r="L11" s="52"/>
      <c r="M11" s="52"/>
    </row>
    <row r="12" spans="1:13" x14ac:dyDescent="0.25">
      <c r="A12" s="31" t="s">
        <v>2</v>
      </c>
      <c r="B12" s="62" t="s">
        <v>72</v>
      </c>
      <c r="C12" s="45"/>
      <c r="D12" s="63"/>
      <c r="E12" s="64"/>
      <c r="F12" s="64"/>
      <c r="G12" s="64"/>
      <c r="H12" s="64"/>
      <c r="I12" s="25"/>
      <c r="J12" s="52"/>
      <c r="K12" s="52"/>
      <c r="L12" s="52"/>
      <c r="M12" s="52"/>
    </row>
    <row r="13" spans="1:13" ht="15.75" thickBot="1" x14ac:dyDescent="0.3">
      <c r="A13" s="9">
        <f>INDEX('Point Grid'!$C$8:$I$35,MATCH($A$1,'Point Grid'!$A$8:$A$35,0),MATCH(A12,'Point Grid'!$C$7:$I$7,0))</f>
        <v>1</v>
      </c>
      <c r="B13" s="62" t="s">
        <v>327</v>
      </c>
      <c r="C13" s="45"/>
      <c r="D13" s="45"/>
      <c r="E13" s="45"/>
      <c r="F13" s="45"/>
      <c r="G13" s="45"/>
      <c r="H13" s="45"/>
      <c r="I13" s="25"/>
      <c r="J13" s="52"/>
      <c r="K13" s="52"/>
      <c r="L13" s="52"/>
      <c r="M13" s="52"/>
    </row>
    <row r="14" spans="1:13" ht="15.75" thickBot="1" x14ac:dyDescent="0.3">
      <c r="A14" s="5"/>
      <c r="B14" s="57" t="s">
        <v>73</v>
      </c>
      <c r="C14" s="36"/>
      <c r="D14" s="36"/>
      <c r="E14" s="36"/>
      <c r="F14" s="36"/>
      <c r="G14" s="36"/>
      <c r="H14" s="36"/>
      <c r="I14" s="25"/>
      <c r="J14" s="52"/>
      <c r="K14" s="52"/>
      <c r="L14" s="52"/>
      <c r="M14" s="52"/>
    </row>
    <row r="15" spans="1:13" x14ac:dyDescent="0.25">
      <c r="A15" s="42"/>
      <c r="B15" s="39"/>
      <c r="C15" s="51"/>
      <c r="D15" s="51"/>
      <c r="E15" s="51"/>
      <c r="F15" s="65"/>
      <c r="G15" s="47"/>
      <c r="H15" s="36"/>
      <c r="I15" s="25"/>
      <c r="J15" s="52"/>
      <c r="K15" s="52"/>
      <c r="L15" s="52"/>
      <c r="M15" s="52"/>
    </row>
    <row r="16" spans="1:13" ht="15" customHeight="1" x14ac:dyDescent="0.25">
      <c r="A16" s="31" t="s">
        <v>3</v>
      </c>
      <c r="B16" s="157" t="s">
        <v>74</v>
      </c>
      <c r="C16" s="157"/>
      <c r="D16" s="157"/>
      <c r="E16" s="157"/>
      <c r="F16" s="157"/>
      <c r="G16" s="157"/>
      <c r="H16" s="157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0.5</v>
      </c>
      <c r="B17" s="157"/>
      <c r="C17" s="157"/>
      <c r="D17" s="157"/>
      <c r="E17" s="157"/>
      <c r="F17" s="157"/>
      <c r="G17" s="157"/>
      <c r="H17" s="157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66"/>
      <c r="D18" s="67"/>
      <c r="E18" s="68"/>
      <c r="F18" s="66"/>
      <c r="G18" s="48"/>
      <c r="H18" s="48"/>
      <c r="I18" s="25"/>
      <c r="J18" s="52"/>
      <c r="K18" s="52"/>
      <c r="L18" s="52"/>
      <c r="M18" s="52"/>
    </row>
    <row r="19" spans="1:13" ht="15.75" thickBot="1" x14ac:dyDescent="0.3">
      <c r="A19" s="23"/>
      <c r="B19" s="50"/>
      <c r="C19" s="69"/>
      <c r="D19" s="69"/>
      <c r="E19" s="70"/>
      <c r="F19" s="69"/>
      <c r="G19" s="71"/>
      <c r="H19" s="71"/>
      <c r="I19" s="59"/>
      <c r="J19" s="52"/>
      <c r="K19" s="52"/>
      <c r="L19" s="52"/>
      <c r="M19" s="52"/>
    </row>
    <row r="20" spans="1:13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</row>
    <row r="33" spans="2:9" x14ac:dyDescent="0.25">
      <c r="B33" s="52"/>
      <c r="C33" s="52"/>
      <c r="D33" s="52"/>
      <c r="E33" s="52"/>
      <c r="F33" s="52"/>
      <c r="G33" s="52"/>
      <c r="H33" s="52"/>
      <c r="I33" s="52"/>
    </row>
    <row r="34" spans="2:9" x14ac:dyDescent="0.25">
      <c r="B34" s="52"/>
      <c r="C34" s="52"/>
      <c r="D34" s="52"/>
      <c r="E34" s="52"/>
      <c r="F34" s="52"/>
      <c r="G34" s="52"/>
      <c r="H34" s="52"/>
      <c r="I34" s="52"/>
    </row>
    <row r="35" spans="2:9" x14ac:dyDescent="0.25">
      <c r="B35" s="52"/>
      <c r="C35" s="52"/>
      <c r="D35" s="52"/>
      <c r="E35" s="52"/>
      <c r="F35" s="52"/>
      <c r="G35" s="52"/>
      <c r="H35" s="52"/>
      <c r="I35" s="52"/>
    </row>
    <row r="36" spans="2:9" x14ac:dyDescent="0.25">
      <c r="B36" s="52"/>
      <c r="C36" s="52"/>
      <c r="D36" s="52"/>
      <c r="E36" s="52"/>
      <c r="F36" s="52"/>
      <c r="G36" s="52"/>
      <c r="H36" s="52"/>
      <c r="I36" s="52"/>
    </row>
    <row r="37" spans="2:9" x14ac:dyDescent="0.25">
      <c r="B37" s="52"/>
      <c r="C37" s="52"/>
      <c r="D37" s="52"/>
      <c r="E37" s="52"/>
      <c r="F37" s="52"/>
      <c r="G37" s="52"/>
      <c r="H37" s="52"/>
      <c r="I37" s="52"/>
    </row>
    <row r="38" spans="2:9" x14ac:dyDescent="0.25">
      <c r="B38" s="52"/>
      <c r="C38" s="52"/>
      <c r="D38" s="52"/>
      <c r="E38" s="52"/>
      <c r="F38" s="52"/>
      <c r="G38" s="52"/>
      <c r="H38" s="52"/>
      <c r="I38" s="52"/>
    </row>
    <row r="39" spans="2:9" x14ac:dyDescent="0.25">
      <c r="B39" s="52"/>
      <c r="C39" s="52"/>
      <c r="D39" s="52"/>
      <c r="E39" s="52"/>
      <c r="F39" s="52"/>
      <c r="G39" s="52"/>
      <c r="H39" s="52"/>
      <c r="I39" s="52"/>
    </row>
    <row r="40" spans="2:9" x14ac:dyDescent="0.25">
      <c r="B40" s="52"/>
      <c r="C40" s="52"/>
      <c r="D40" s="52"/>
      <c r="E40" s="52"/>
      <c r="F40" s="52"/>
      <c r="G40" s="52"/>
      <c r="H40" s="52"/>
      <c r="I40" s="52"/>
    </row>
    <row r="41" spans="2:9" x14ac:dyDescent="0.25">
      <c r="B41" s="52"/>
      <c r="C41" s="52"/>
      <c r="D41" s="52"/>
      <c r="E41" s="52"/>
      <c r="F41" s="52"/>
      <c r="G41" s="52"/>
      <c r="H41" s="52"/>
      <c r="I41" s="52"/>
    </row>
    <row r="42" spans="2:9" x14ac:dyDescent="0.25">
      <c r="B42" s="52"/>
      <c r="C42" s="52"/>
      <c r="D42" s="52"/>
      <c r="E42" s="52"/>
      <c r="F42" s="52"/>
      <c r="G42" s="52"/>
      <c r="H42" s="52"/>
      <c r="I42" s="52"/>
    </row>
    <row r="43" spans="2:9" x14ac:dyDescent="0.25">
      <c r="B43" s="52"/>
      <c r="C43" s="52"/>
      <c r="D43" s="52"/>
      <c r="E43" s="52"/>
      <c r="F43" s="52"/>
      <c r="G43" s="52"/>
      <c r="H43" s="52"/>
      <c r="I43" s="52"/>
    </row>
    <row r="44" spans="2:9" x14ac:dyDescent="0.25">
      <c r="B44" s="52"/>
      <c r="C44" s="52"/>
      <c r="D44" s="52"/>
      <c r="E44" s="52"/>
      <c r="F44" s="52"/>
      <c r="G44" s="52"/>
      <c r="H44" s="52"/>
      <c r="I44" s="52"/>
    </row>
    <row r="45" spans="2:9" x14ac:dyDescent="0.25">
      <c r="B45" s="52"/>
      <c r="C45" s="52"/>
      <c r="D45" s="52"/>
      <c r="E45" s="52"/>
      <c r="F45" s="52"/>
      <c r="G45" s="52"/>
      <c r="H45" s="52"/>
      <c r="I45" s="52"/>
    </row>
    <row r="46" spans="2:9" x14ac:dyDescent="0.25">
      <c r="B46" s="52"/>
      <c r="C46" s="52"/>
      <c r="D46" s="52"/>
      <c r="E46" s="52"/>
      <c r="F46" s="52"/>
      <c r="G46" s="52"/>
      <c r="H46" s="52"/>
      <c r="I46" s="52"/>
    </row>
    <row r="47" spans="2:9" x14ac:dyDescent="0.25">
      <c r="B47" s="52"/>
      <c r="C47" s="52"/>
      <c r="D47" s="52"/>
      <c r="E47" s="52"/>
      <c r="F47" s="52"/>
      <c r="G47" s="52"/>
      <c r="H47" s="52"/>
      <c r="I47" s="52"/>
    </row>
    <row r="48" spans="2:9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</sheetData>
  <mergeCells count="3">
    <mergeCell ref="H1:I1"/>
    <mergeCell ref="B16:H17"/>
    <mergeCell ref="B6:G6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M52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9.7109375" style="28" customWidth="1"/>
    <col min="3" max="3" width="11.7109375" style="28" customWidth="1"/>
    <col min="4" max="4" width="9.140625" style="28" customWidth="1"/>
    <col min="5" max="5" width="15.42578125" style="28" customWidth="1"/>
    <col min="6" max="6" width="9.42578125" style="28" customWidth="1"/>
    <col min="7" max="7" width="15.85546875" style="28" customWidth="1"/>
    <col min="8" max="9" width="9.42578125" style="28" customWidth="1"/>
    <col min="10" max="16384" width="9.140625" style="28"/>
  </cols>
  <sheetData>
    <row r="1" spans="1:13" x14ac:dyDescent="0.25">
      <c r="A1" s="7">
        <v>5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75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45" x14ac:dyDescent="0.25">
      <c r="A5" s="42"/>
      <c r="B5" s="100" t="s">
        <v>42</v>
      </c>
      <c r="C5" s="100" t="s">
        <v>76</v>
      </c>
      <c r="D5" s="100" t="s">
        <v>77</v>
      </c>
      <c r="E5" s="100" t="s">
        <v>78</v>
      </c>
      <c r="F5" s="39"/>
      <c r="G5" s="39"/>
      <c r="H5" s="39"/>
      <c r="I5" s="25"/>
      <c r="J5" s="52"/>
      <c r="K5" s="52"/>
      <c r="L5" s="52"/>
      <c r="M5" s="52"/>
    </row>
    <row r="6" spans="1:13" ht="15" customHeight="1" x14ac:dyDescent="0.25">
      <c r="A6" s="42"/>
      <c r="B6" s="77">
        <v>2012</v>
      </c>
      <c r="C6" s="101">
        <v>3000</v>
      </c>
      <c r="D6" s="101">
        <v>1500</v>
      </c>
      <c r="E6" s="102">
        <v>1.05</v>
      </c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>
        <v>2013</v>
      </c>
      <c r="C7" s="101">
        <v>3500</v>
      </c>
      <c r="D7" s="101">
        <v>1925</v>
      </c>
      <c r="E7" s="102">
        <v>1.1000000000000001</v>
      </c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01">
        <v>3300</v>
      </c>
      <c r="D8" s="101">
        <v>1749</v>
      </c>
      <c r="E8" s="102">
        <v>1.2</v>
      </c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01">
        <v>3200</v>
      </c>
      <c r="D9" s="101">
        <v>1984</v>
      </c>
      <c r="E9" s="102">
        <v>1.35</v>
      </c>
      <c r="F9" s="39"/>
      <c r="G9" s="39"/>
      <c r="H9" s="39"/>
      <c r="I9" s="25"/>
      <c r="J9" s="52"/>
      <c r="K9" s="52"/>
      <c r="L9" s="52"/>
      <c r="M9" s="52"/>
    </row>
    <row r="10" spans="1:13" ht="15" customHeight="1" x14ac:dyDescent="0.25">
      <c r="A10" s="42"/>
      <c r="B10" s="77">
        <v>2016</v>
      </c>
      <c r="C10" s="101">
        <v>3800</v>
      </c>
      <c r="D10" s="101">
        <v>2470</v>
      </c>
      <c r="E10" s="102">
        <v>1.4</v>
      </c>
      <c r="F10" s="39"/>
      <c r="G10" s="39"/>
      <c r="H10" s="39"/>
      <c r="I10" s="25"/>
      <c r="J10" s="52"/>
      <c r="K10" s="52"/>
      <c r="L10" s="52"/>
      <c r="M10" s="52"/>
    </row>
    <row r="11" spans="1:13" ht="15" customHeight="1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33"/>
      <c r="K11" s="33"/>
      <c r="L11" s="33"/>
      <c r="M11" s="52"/>
    </row>
    <row r="12" spans="1:13" x14ac:dyDescent="0.25">
      <c r="A12" s="42"/>
      <c r="B12" s="39" t="s">
        <v>39</v>
      </c>
      <c r="C12" s="36"/>
      <c r="D12" s="36"/>
      <c r="E12" s="36"/>
      <c r="F12" s="39"/>
      <c r="G12" s="39"/>
      <c r="H12" s="39"/>
      <c r="I12" s="25"/>
      <c r="J12" s="40"/>
      <c r="K12" s="52"/>
      <c r="L12" s="33"/>
      <c r="M12" s="52"/>
    </row>
    <row r="13" spans="1:13" ht="15" customHeight="1" x14ac:dyDescent="0.25">
      <c r="A13" s="42"/>
      <c r="B13" s="39" t="s">
        <v>328</v>
      </c>
      <c r="C13" s="36"/>
      <c r="D13" s="99">
        <v>0.03</v>
      </c>
      <c r="E13" s="36"/>
      <c r="F13" s="39"/>
      <c r="G13" s="39"/>
      <c r="H13" s="39"/>
      <c r="I13" s="25"/>
      <c r="J13" s="33"/>
      <c r="K13" s="52"/>
      <c r="L13" s="33"/>
      <c r="M13" s="52"/>
    </row>
    <row r="14" spans="1:13" ht="15" customHeight="1" x14ac:dyDescent="0.25">
      <c r="A14" s="42"/>
      <c r="B14" s="39" t="s">
        <v>329</v>
      </c>
      <c r="C14" s="36"/>
      <c r="D14" s="36"/>
      <c r="E14" s="36"/>
      <c r="F14" s="39"/>
      <c r="G14" s="39"/>
      <c r="H14" s="39"/>
      <c r="I14" s="25"/>
      <c r="J14" s="33"/>
      <c r="K14" s="52"/>
      <c r="L14" s="33"/>
      <c r="M14" s="52"/>
    </row>
    <row r="15" spans="1:13" x14ac:dyDescent="0.25">
      <c r="A15" s="42"/>
      <c r="B15" s="39" t="s">
        <v>330</v>
      </c>
      <c r="C15" s="36"/>
      <c r="D15" s="36"/>
      <c r="E15" s="36"/>
      <c r="F15" s="39"/>
      <c r="G15" s="39"/>
      <c r="H15" s="39"/>
      <c r="I15" s="25"/>
      <c r="J15" s="33"/>
      <c r="K15" s="52"/>
      <c r="L15" s="33"/>
      <c r="M15" s="52"/>
    </row>
    <row r="16" spans="1:13" x14ac:dyDescent="0.25">
      <c r="A16" s="42"/>
      <c r="B16" s="62"/>
      <c r="C16" s="45"/>
      <c r="D16" s="63"/>
      <c r="E16" s="64"/>
      <c r="F16" s="64"/>
      <c r="G16" s="64"/>
      <c r="H16" s="64"/>
      <c r="I16" s="25"/>
      <c r="J16" s="52"/>
      <c r="K16" s="52"/>
      <c r="L16" s="52"/>
      <c r="M16" s="52"/>
    </row>
    <row r="17" spans="1:13" x14ac:dyDescent="0.25">
      <c r="A17" s="31" t="s">
        <v>2</v>
      </c>
      <c r="B17" s="159" t="s">
        <v>79</v>
      </c>
      <c r="C17" s="159"/>
      <c r="D17" s="159"/>
      <c r="E17" s="159"/>
      <c r="F17" s="159"/>
      <c r="G17" s="159"/>
      <c r="H17" s="64"/>
      <c r="I17" s="25"/>
      <c r="J17" s="52"/>
      <c r="K17" s="52"/>
      <c r="L17" s="52"/>
      <c r="M17" s="52"/>
    </row>
    <row r="18" spans="1:13" ht="15.75" thickBot="1" x14ac:dyDescent="0.3">
      <c r="A18" s="9">
        <f>INDEX('Point Grid'!$C$8:$I$35,MATCH($A$1,'Point Grid'!$A$8:$A$35,0),MATCH(A17,'Point Grid'!$C$7:$I$7,0))</f>
        <v>2</v>
      </c>
      <c r="B18" s="159"/>
      <c r="C18" s="159"/>
      <c r="D18" s="159"/>
      <c r="E18" s="159"/>
      <c r="F18" s="159"/>
      <c r="G18" s="159"/>
      <c r="H18" s="45"/>
      <c r="I18" s="25"/>
      <c r="J18" s="52"/>
      <c r="K18" s="52"/>
      <c r="L18" s="52"/>
      <c r="M18" s="52"/>
    </row>
    <row r="19" spans="1:13" ht="15.75" thickBot="1" x14ac:dyDescent="0.3">
      <c r="A19" s="5"/>
      <c r="B19" s="39"/>
      <c r="C19" s="36"/>
      <c r="D19" s="36"/>
      <c r="E19" s="36"/>
      <c r="F19" s="36"/>
      <c r="G19" s="46"/>
      <c r="H19" s="46"/>
      <c r="I19" s="25"/>
      <c r="J19" s="52"/>
      <c r="K19" s="52"/>
      <c r="L19" s="52"/>
      <c r="M19" s="52"/>
    </row>
    <row r="20" spans="1:13" ht="15.75" thickBot="1" x14ac:dyDescent="0.3">
      <c r="A20" s="23"/>
      <c r="B20" s="50"/>
      <c r="C20" s="69"/>
      <c r="D20" s="69"/>
      <c r="E20" s="70"/>
      <c r="F20" s="69"/>
      <c r="G20" s="71"/>
      <c r="H20" s="71"/>
      <c r="I20" s="59"/>
      <c r="J20" s="52"/>
      <c r="K20" s="52"/>
      <c r="L20" s="52"/>
      <c r="M20" s="52"/>
    </row>
    <row r="21" spans="1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</sheetData>
  <mergeCells count="2">
    <mergeCell ref="H1:I1"/>
    <mergeCell ref="B17:G18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M65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5.28515625" style="28" customWidth="1"/>
    <col min="3" max="5" width="10.85546875" style="28" customWidth="1"/>
    <col min="6" max="6" width="9.42578125" style="28" customWidth="1"/>
    <col min="7" max="7" width="16.710937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6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80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9"/>
      <c r="B5" s="24" t="s">
        <v>352</v>
      </c>
      <c r="C5" s="24"/>
      <c r="D5" s="24"/>
      <c r="E5" s="24"/>
      <c r="F5" s="24"/>
      <c r="G5" s="24"/>
      <c r="H5" s="24"/>
      <c r="I5" s="25"/>
      <c r="J5" s="52"/>
      <c r="K5" s="52"/>
      <c r="L5" s="52"/>
      <c r="M5" s="52"/>
    </row>
    <row r="6" spans="1:13" x14ac:dyDescent="0.25">
      <c r="A6" s="42"/>
      <c r="B6" s="39" t="s">
        <v>353</v>
      </c>
      <c r="C6" s="36"/>
      <c r="D6" s="36"/>
      <c r="E6" s="36"/>
      <c r="F6" s="131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39" t="s">
        <v>354</v>
      </c>
      <c r="C7" s="36"/>
      <c r="D7" s="36"/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39" t="s">
        <v>355</v>
      </c>
      <c r="C8" s="36"/>
      <c r="D8" s="36"/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39"/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 t="s">
        <v>81</v>
      </c>
      <c r="C10" s="36"/>
      <c r="D10" s="36"/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356</v>
      </c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357</v>
      </c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/>
      <c r="C14" s="36"/>
      <c r="D14" s="36"/>
      <c r="E14" s="36"/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39" t="s">
        <v>84</v>
      </c>
      <c r="C15" s="36"/>
      <c r="D15" s="36"/>
      <c r="E15" s="36"/>
      <c r="F15" s="39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39"/>
      <c r="C16" s="36"/>
      <c r="D16" s="36"/>
      <c r="E16" s="36"/>
      <c r="F16" s="39"/>
      <c r="G16" s="39"/>
      <c r="H16" s="39"/>
      <c r="I16" s="25"/>
      <c r="J16" s="52"/>
      <c r="K16" s="52"/>
      <c r="L16" s="52"/>
      <c r="M16" s="52"/>
    </row>
    <row r="17" spans="1:13" ht="45" x14ac:dyDescent="0.25">
      <c r="A17" s="42"/>
      <c r="B17" s="100" t="s">
        <v>85</v>
      </c>
      <c r="C17" s="100" t="s">
        <v>86</v>
      </c>
      <c r="D17" s="100" t="s">
        <v>87</v>
      </c>
      <c r="E17" s="36"/>
      <c r="F17" s="39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77" t="s">
        <v>88</v>
      </c>
      <c r="C18" s="77">
        <v>150</v>
      </c>
      <c r="D18" s="98">
        <v>108750</v>
      </c>
      <c r="E18" s="36"/>
      <c r="F18" s="39"/>
      <c r="G18" s="39"/>
      <c r="H18" s="39"/>
      <c r="I18" s="25"/>
      <c r="J18" s="52"/>
      <c r="K18" s="52"/>
      <c r="L18" s="52"/>
      <c r="M18" s="52"/>
    </row>
    <row r="19" spans="1:13" x14ac:dyDescent="0.25">
      <c r="A19" s="42"/>
      <c r="B19" s="77" t="s">
        <v>89</v>
      </c>
      <c r="C19" s="77">
        <v>100</v>
      </c>
      <c r="D19" s="98">
        <v>110000</v>
      </c>
      <c r="E19" s="36"/>
      <c r="F19" s="39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77" t="s">
        <v>90</v>
      </c>
      <c r="C20" s="77">
        <v>95</v>
      </c>
      <c r="D20" s="98">
        <v>137750</v>
      </c>
      <c r="E20" s="36"/>
      <c r="F20" s="39"/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77" t="s">
        <v>91</v>
      </c>
      <c r="C21" s="77">
        <v>50</v>
      </c>
      <c r="D21" s="98">
        <v>87500</v>
      </c>
      <c r="E21" s="36"/>
      <c r="F21" s="39"/>
      <c r="G21" s="39"/>
      <c r="H21" s="39"/>
      <c r="I21" s="25"/>
      <c r="J21" s="52"/>
      <c r="K21" s="52"/>
      <c r="L21" s="52"/>
      <c r="M21" s="52"/>
    </row>
    <row r="22" spans="1:13" x14ac:dyDescent="0.25">
      <c r="A22" s="42"/>
      <c r="B22" s="77" t="s">
        <v>92</v>
      </c>
      <c r="C22" s="77">
        <v>45</v>
      </c>
      <c r="D22" s="98">
        <v>216000</v>
      </c>
      <c r="E22" s="36"/>
      <c r="F22" s="39"/>
      <c r="G22" s="39"/>
      <c r="H22" s="39"/>
      <c r="I22" s="25"/>
      <c r="J22" s="52"/>
      <c r="K22" s="52"/>
      <c r="L22" s="52"/>
      <c r="M22" s="52"/>
    </row>
    <row r="23" spans="1:13" x14ac:dyDescent="0.25">
      <c r="A23" s="42"/>
      <c r="B23" s="77" t="s">
        <v>93</v>
      </c>
      <c r="C23" s="77">
        <v>440</v>
      </c>
      <c r="D23" s="98">
        <v>660000</v>
      </c>
      <c r="E23" s="36"/>
      <c r="F23" s="39"/>
      <c r="G23" s="39"/>
      <c r="H23" s="39"/>
      <c r="I23" s="25"/>
      <c r="J23" s="52"/>
      <c r="K23" s="52"/>
      <c r="L23" s="52"/>
      <c r="M23" s="52"/>
    </row>
    <row r="24" spans="1:13" x14ac:dyDescent="0.25">
      <c r="A24" s="9"/>
      <c r="B24" s="62"/>
      <c r="C24" s="45"/>
      <c r="D24" s="63"/>
      <c r="E24" s="64"/>
      <c r="F24" s="64"/>
      <c r="G24" s="64"/>
      <c r="H24" s="64"/>
      <c r="I24" s="25"/>
      <c r="J24" s="52"/>
      <c r="K24" s="52"/>
      <c r="L24" s="52"/>
      <c r="M24" s="52"/>
    </row>
    <row r="25" spans="1:13" x14ac:dyDescent="0.25">
      <c r="A25" s="42"/>
      <c r="B25" s="62"/>
      <c r="C25" s="45"/>
      <c r="D25" s="63"/>
      <c r="E25" s="64"/>
      <c r="F25" s="64"/>
      <c r="G25" s="64"/>
      <c r="H25" s="64"/>
      <c r="I25" s="25"/>
      <c r="J25" s="52"/>
      <c r="K25" s="52"/>
      <c r="L25" s="52"/>
      <c r="M25" s="52"/>
    </row>
    <row r="26" spans="1:13" x14ac:dyDescent="0.25">
      <c r="A26" s="31" t="s">
        <v>2</v>
      </c>
      <c r="B26" s="159" t="s">
        <v>83</v>
      </c>
      <c r="C26" s="159"/>
      <c r="D26" s="159"/>
      <c r="E26" s="159"/>
      <c r="F26" s="159"/>
      <c r="G26" s="159"/>
      <c r="H26" s="159"/>
      <c r="I26" s="25"/>
      <c r="J26" s="52"/>
      <c r="K26" s="52"/>
      <c r="L26" s="52"/>
      <c r="M26" s="52"/>
    </row>
    <row r="27" spans="1:13" ht="15.75" thickBot="1" x14ac:dyDescent="0.3">
      <c r="A27" s="9">
        <f>INDEX('Point Grid'!$C$8:$I$35,MATCH($A$1,'Point Grid'!$A$8:$A$35,0),MATCH(A26,'Point Grid'!$C$7:$I$7,0))</f>
        <v>1.5</v>
      </c>
      <c r="B27" s="159"/>
      <c r="C27" s="159"/>
      <c r="D27" s="159"/>
      <c r="E27" s="159"/>
      <c r="F27" s="159"/>
      <c r="G27" s="159"/>
      <c r="H27" s="159"/>
      <c r="I27" s="25"/>
      <c r="J27" s="52"/>
      <c r="K27" s="52"/>
      <c r="L27" s="52"/>
      <c r="M27" s="52"/>
    </row>
    <row r="28" spans="1:13" ht="15.75" thickBot="1" x14ac:dyDescent="0.3">
      <c r="A28" s="5"/>
      <c r="B28" s="39"/>
      <c r="C28" s="36"/>
      <c r="D28" s="36"/>
      <c r="E28" s="36"/>
      <c r="F28" s="36"/>
      <c r="G28" s="46"/>
      <c r="H28" s="46"/>
      <c r="I28" s="25"/>
      <c r="J28" s="52"/>
      <c r="K28" s="52"/>
      <c r="L28" s="52"/>
      <c r="M28" s="52"/>
    </row>
    <row r="29" spans="1:13" x14ac:dyDescent="0.25">
      <c r="A29" s="42"/>
      <c r="B29" s="57"/>
      <c r="C29" s="51"/>
      <c r="D29" s="51"/>
      <c r="E29" s="51"/>
      <c r="F29" s="65"/>
      <c r="G29" s="47"/>
      <c r="H29" s="36"/>
      <c r="I29" s="25"/>
      <c r="J29" s="52"/>
      <c r="K29" s="52"/>
      <c r="L29" s="52"/>
      <c r="M29" s="52"/>
    </row>
    <row r="30" spans="1:13" x14ac:dyDescent="0.25">
      <c r="A30" s="31" t="s">
        <v>3</v>
      </c>
      <c r="B30" s="57" t="s">
        <v>82</v>
      </c>
      <c r="C30" s="51"/>
      <c r="D30" s="51"/>
      <c r="E30" s="51"/>
      <c r="F30" s="65"/>
      <c r="G30" s="51"/>
      <c r="H30" s="51"/>
      <c r="I30" s="25"/>
      <c r="J30" s="52"/>
      <c r="K30" s="52"/>
      <c r="L30" s="52"/>
      <c r="M30" s="52"/>
    </row>
    <row r="31" spans="1:13" ht="15.75" thickBot="1" x14ac:dyDescent="0.3">
      <c r="A31" s="9">
        <f>INDEX('Point Grid'!$C$8:$I$35,MATCH($A$1,'Point Grid'!$A$8:$A$35,0),MATCH(A30,'Point Grid'!$C$7:$I$7,0))</f>
        <v>0.5</v>
      </c>
      <c r="B31" s="39"/>
      <c r="C31" s="66"/>
      <c r="D31" s="67"/>
      <c r="E31" s="68"/>
      <c r="F31" s="66"/>
      <c r="G31" s="48"/>
      <c r="H31" s="48"/>
      <c r="I31" s="25"/>
      <c r="J31" s="52"/>
      <c r="K31" s="52"/>
      <c r="L31" s="52"/>
      <c r="M31" s="52"/>
    </row>
    <row r="32" spans="1:13" ht="15.75" thickBot="1" x14ac:dyDescent="0.3">
      <c r="A32" s="5"/>
      <c r="B32" s="39"/>
      <c r="C32" s="66"/>
      <c r="D32" s="67"/>
      <c r="E32" s="68"/>
      <c r="F32" s="66"/>
      <c r="G32" s="48"/>
      <c r="H32" s="48"/>
      <c r="I32" s="25"/>
      <c r="J32" s="52"/>
      <c r="K32" s="52"/>
      <c r="L32" s="52"/>
      <c r="M32" s="52"/>
    </row>
    <row r="33" spans="1:13" ht="15.75" thickBot="1" x14ac:dyDescent="0.3">
      <c r="A33" s="23"/>
      <c r="B33" s="50"/>
      <c r="C33" s="69"/>
      <c r="D33" s="69"/>
      <c r="E33" s="70"/>
      <c r="F33" s="69"/>
      <c r="G33" s="71"/>
      <c r="H33" s="71"/>
      <c r="I33" s="59"/>
      <c r="J33" s="52"/>
      <c r="K33" s="52"/>
      <c r="L33" s="52"/>
      <c r="M33" s="52"/>
    </row>
    <row r="34" spans="1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  <row r="61" spans="2:9" x14ac:dyDescent="0.25">
      <c r="B61" s="52"/>
      <c r="C61" s="52"/>
      <c r="D61" s="52"/>
      <c r="E61" s="52"/>
      <c r="F61" s="52"/>
      <c r="G61" s="52"/>
      <c r="H61" s="52"/>
      <c r="I61" s="52"/>
    </row>
    <row r="62" spans="2:9" x14ac:dyDescent="0.25">
      <c r="B62" s="52"/>
      <c r="C62" s="52"/>
      <c r="D62" s="52"/>
      <c r="E62" s="52"/>
      <c r="F62" s="52"/>
      <c r="G62" s="52"/>
      <c r="H62" s="52"/>
      <c r="I62" s="52"/>
    </row>
    <row r="63" spans="2:9" x14ac:dyDescent="0.25">
      <c r="B63" s="52"/>
      <c r="C63" s="52"/>
      <c r="D63" s="52"/>
      <c r="E63" s="52"/>
      <c r="F63" s="52"/>
      <c r="G63" s="52"/>
      <c r="H63" s="52"/>
      <c r="I63" s="52"/>
    </row>
    <row r="64" spans="2:9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</sheetData>
  <mergeCells count="2">
    <mergeCell ref="H1:I1"/>
    <mergeCell ref="B26:H27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63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5" width="10.85546875" style="28" customWidth="1"/>
    <col min="6" max="6" width="9.42578125" style="28" customWidth="1"/>
    <col min="7" max="7" width="16.710937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7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94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39"/>
      <c r="C5" s="105" t="s">
        <v>103</v>
      </c>
      <c r="D5" s="77" t="s">
        <v>95</v>
      </c>
      <c r="E5" s="36"/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03" t="s">
        <v>96</v>
      </c>
      <c r="C6" s="139">
        <v>25000</v>
      </c>
      <c r="D6" s="140" t="s">
        <v>104</v>
      </c>
      <c r="E6" s="3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03" t="s">
        <v>97</v>
      </c>
      <c r="C7" s="139">
        <v>20000</v>
      </c>
      <c r="D7" s="140" t="s">
        <v>104</v>
      </c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103" t="s">
        <v>98</v>
      </c>
      <c r="C8" s="139">
        <v>3000</v>
      </c>
      <c r="D8" s="141">
        <v>0</v>
      </c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103" t="s">
        <v>99</v>
      </c>
      <c r="C9" s="140">
        <v>300</v>
      </c>
      <c r="D9" s="141">
        <v>1</v>
      </c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103" t="s">
        <v>100</v>
      </c>
      <c r="C10" s="139">
        <v>1000</v>
      </c>
      <c r="D10" s="141">
        <v>0</v>
      </c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103" t="s">
        <v>101</v>
      </c>
      <c r="C11" s="139">
        <v>2500</v>
      </c>
      <c r="D11" s="141">
        <v>1</v>
      </c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103" t="s">
        <v>102</v>
      </c>
      <c r="C12" s="139">
        <v>1200</v>
      </c>
      <c r="D12" s="141">
        <v>0</v>
      </c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/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24" t="s">
        <v>105</v>
      </c>
      <c r="C14" s="36"/>
      <c r="D14" s="99">
        <v>0.05</v>
      </c>
      <c r="E14" s="36"/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39"/>
      <c r="C15" s="36"/>
      <c r="D15" s="36"/>
      <c r="E15" s="36"/>
      <c r="F15" s="39"/>
      <c r="G15" s="39"/>
      <c r="H15" s="39"/>
      <c r="I15" s="25"/>
      <c r="J15" s="52"/>
      <c r="K15" s="52"/>
      <c r="L15" s="52"/>
      <c r="M15" s="52"/>
    </row>
    <row r="16" spans="1:13" x14ac:dyDescent="0.25">
      <c r="A16" s="31" t="s">
        <v>2</v>
      </c>
      <c r="B16" s="62" t="s">
        <v>109</v>
      </c>
      <c r="C16" s="45"/>
      <c r="D16" s="63"/>
      <c r="E16" s="64"/>
      <c r="F16" s="64"/>
      <c r="G16" s="64"/>
      <c r="H16" s="64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0.75</v>
      </c>
      <c r="B17" s="57"/>
      <c r="C17" s="45"/>
      <c r="D17" s="45"/>
      <c r="E17" s="45"/>
      <c r="F17" s="45"/>
      <c r="G17" s="45"/>
      <c r="H17" s="45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36"/>
      <c r="D18" s="36"/>
      <c r="E18" s="36"/>
      <c r="F18" s="36"/>
      <c r="G18" s="46"/>
      <c r="H18" s="46"/>
      <c r="I18" s="25"/>
      <c r="J18" s="52"/>
      <c r="K18" s="52"/>
      <c r="L18" s="52"/>
      <c r="M18" s="52"/>
    </row>
    <row r="19" spans="1:13" x14ac:dyDescent="0.25">
      <c r="A19" s="42"/>
      <c r="B19" s="57"/>
      <c r="C19" s="51"/>
      <c r="D19" s="51"/>
      <c r="E19" s="51"/>
      <c r="F19" s="65"/>
      <c r="G19" s="47"/>
      <c r="H19" s="36"/>
      <c r="I19" s="25"/>
      <c r="J19" s="52"/>
      <c r="K19" s="52"/>
      <c r="L19" s="52"/>
      <c r="M19" s="52"/>
    </row>
    <row r="20" spans="1:13" x14ac:dyDescent="0.25">
      <c r="A20" s="31" t="s">
        <v>3</v>
      </c>
      <c r="B20" s="57" t="s">
        <v>108</v>
      </c>
      <c r="C20" s="51"/>
      <c r="D20" s="51"/>
      <c r="E20" s="51"/>
      <c r="F20" s="65"/>
      <c r="G20" s="51"/>
      <c r="H20" s="51"/>
      <c r="I20" s="25"/>
      <c r="J20" s="52"/>
      <c r="K20" s="52"/>
      <c r="L20" s="52"/>
      <c r="M20" s="52"/>
    </row>
    <row r="21" spans="1:13" ht="15.75" thickBot="1" x14ac:dyDescent="0.3">
      <c r="A21" s="9">
        <f>INDEX('Point Grid'!$C$8:$I$35,MATCH($A$1,'Point Grid'!$A$8:$A$35,0),MATCH(A20,'Point Grid'!$C$7:$I$7,0))</f>
        <v>0.25</v>
      </c>
      <c r="B21" s="39"/>
      <c r="C21" s="66"/>
      <c r="D21" s="67"/>
      <c r="E21" s="68"/>
      <c r="F21" s="66"/>
      <c r="G21" s="48"/>
      <c r="H21" s="48"/>
      <c r="I21" s="25"/>
      <c r="J21" s="52"/>
      <c r="K21" s="52"/>
      <c r="L21" s="52"/>
      <c r="M21" s="52"/>
    </row>
    <row r="22" spans="1:13" ht="15.75" thickBot="1" x14ac:dyDescent="0.3">
      <c r="A22" s="5"/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x14ac:dyDescent="0.25">
      <c r="A23" s="42"/>
      <c r="B23" s="39"/>
      <c r="C23" s="66"/>
      <c r="D23" s="67"/>
      <c r="E23" s="68"/>
      <c r="F23" s="66"/>
      <c r="G23" s="48"/>
      <c r="H23" s="48"/>
      <c r="I23" s="25"/>
      <c r="J23" s="52"/>
      <c r="K23" s="52"/>
      <c r="L23" s="52"/>
      <c r="M23" s="52"/>
    </row>
    <row r="24" spans="1:13" x14ac:dyDescent="0.25">
      <c r="A24" s="31" t="s">
        <v>4</v>
      </c>
      <c r="B24" s="39" t="s">
        <v>107</v>
      </c>
      <c r="C24" s="66"/>
      <c r="D24" s="67"/>
      <c r="E24" s="68"/>
      <c r="F24" s="66"/>
      <c r="G24" s="48"/>
      <c r="H24" s="48"/>
      <c r="I24" s="25"/>
      <c r="J24" s="52"/>
      <c r="K24" s="52"/>
      <c r="L24" s="52"/>
      <c r="M24" s="52"/>
    </row>
    <row r="25" spans="1:13" ht="15.75" thickBot="1" x14ac:dyDescent="0.3">
      <c r="A25" s="9">
        <f>INDEX('Point Grid'!$C$8:$I$35,MATCH($A$1,'Point Grid'!$A$8:$A$35,0),MATCH(A24,'Point Grid'!$C$7:$I$7,0))</f>
        <v>0.25</v>
      </c>
      <c r="B25" s="39"/>
      <c r="C25" s="66"/>
      <c r="D25" s="67"/>
      <c r="E25" s="68"/>
      <c r="F25" s="66"/>
      <c r="G25" s="48"/>
      <c r="H25" s="48"/>
      <c r="I25" s="25"/>
      <c r="J25" s="52"/>
      <c r="K25" s="52"/>
      <c r="L25" s="52"/>
      <c r="M25" s="52"/>
    </row>
    <row r="26" spans="1:13" ht="15.75" thickBot="1" x14ac:dyDescent="0.3">
      <c r="A26" s="5"/>
      <c r="B26" s="39"/>
      <c r="C26" s="66"/>
      <c r="D26" s="67"/>
      <c r="E26" s="68"/>
      <c r="F26" s="66"/>
      <c r="G26" s="67"/>
      <c r="H26" s="67"/>
      <c r="I26" s="25"/>
      <c r="J26" s="52"/>
      <c r="K26" s="52"/>
      <c r="L26" s="52"/>
      <c r="M26" s="52"/>
    </row>
    <row r="27" spans="1:13" x14ac:dyDescent="0.25">
      <c r="A27" s="42"/>
      <c r="B27" s="39"/>
      <c r="C27" s="66"/>
      <c r="D27" s="67"/>
      <c r="E27" s="68"/>
      <c r="F27" s="66"/>
      <c r="G27" s="48"/>
      <c r="H27" s="48"/>
      <c r="I27" s="25"/>
      <c r="J27" s="52"/>
      <c r="K27" s="52"/>
      <c r="L27" s="52"/>
      <c r="M27" s="52"/>
    </row>
    <row r="28" spans="1:13" x14ac:dyDescent="0.25">
      <c r="A28" s="31" t="s">
        <v>5</v>
      </c>
      <c r="B28" s="39" t="s">
        <v>106</v>
      </c>
      <c r="C28" s="66"/>
      <c r="D28" s="67"/>
      <c r="E28" s="68"/>
      <c r="F28" s="66"/>
      <c r="G28" s="48"/>
      <c r="H28" s="48"/>
      <c r="I28" s="25"/>
      <c r="J28" s="52"/>
      <c r="K28" s="52"/>
      <c r="L28" s="52"/>
      <c r="M28" s="52"/>
    </row>
    <row r="29" spans="1:13" ht="15.75" thickBot="1" x14ac:dyDescent="0.3">
      <c r="A29" s="9">
        <f>INDEX('Point Grid'!$C$8:$I$35,MATCH($A$1,'Point Grid'!$A$8:$A$35,0),MATCH(A28,'Point Grid'!$C$7:$I$7,0))</f>
        <v>0.75</v>
      </c>
      <c r="B29" s="39"/>
      <c r="C29" s="66"/>
      <c r="D29" s="67"/>
      <c r="E29" s="68"/>
      <c r="F29" s="66"/>
      <c r="G29" s="48"/>
      <c r="H29" s="48"/>
      <c r="I29" s="25"/>
      <c r="J29" s="52"/>
      <c r="K29" s="52"/>
      <c r="L29" s="52"/>
      <c r="M29" s="52"/>
    </row>
    <row r="30" spans="1:13" ht="15.75" thickBot="1" x14ac:dyDescent="0.3">
      <c r="A30" s="5"/>
      <c r="B30" s="39"/>
      <c r="C30" s="66"/>
      <c r="D30" s="67"/>
      <c r="E30" s="68"/>
      <c r="F30" s="66"/>
      <c r="G30" s="67"/>
      <c r="H30" s="67"/>
      <c r="I30" s="25"/>
      <c r="J30" s="52"/>
      <c r="K30" s="52"/>
      <c r="L30" s="52"/>
      <c r="M30" s="52"/>
    </row>
    <row r="31" spans="1:13" ht="15.75" thickBot="1" x14ac:dyDescent="0.3">
      <c r="A31" s="23"/>
      <c r="B31" s="50"/>
      <c r="C31" s="69"/>
      <c r="D31" s="69"/>
      <c r="E31" s="70"/>
      <c r="F31" s="69"/>
      <c r="G31" s="71"/>
      <c r="H31" s="71"/>
      <c r="I31" s="59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  <row r="61" spans="2:9" x14ac:dyDescent="0.25">
      <c r="B61" s="52"/>
      <c r="C61" s="52"/>
      <c r="D61" s="52"/>
      <c r="E61" s="52"/>
      <c r="F61" s="52"/>
      <c r="G61" s="52"/>
      <c r="H61" s="52"/>
      <c r="I61" s="52"/>
    </row>
    <row r="62" spans="2:9" x14ac:dyDescent="0.25">
      <c r="B62" s="52"/>
      <c r="C62" s="52"/>
      <c r="D62" s="52"/>
      <c r="E62" s="52"/>
      <c r="F62" s="52"/>
      <c r="G62" s="52"/>
      <c r="H62" s="52"/>
      <c r="I62" s="52"/>
    </row>
    <row r="63" spans="2:9" x14ac:dyDescent="0.25">
      <c r="B63" s="52"/>
      <c r="C63" s="52"/>
      <c r="D63" s="52"/>
      <c r="E63" s="52"/>
      <c r="F63" s="52"/>
      <c r="G63" s="52"/>
      <c r="H63" s="52"/>
      <c r="I63" s="52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ignoredErrors>
    <ignoredError sqref="C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55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3" width="16" style="28" customWidth="1"/>
    <col min="4" max="5" width="10.855468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8</v>
      </c>
      <c r="B1" s="32" t="s">
        <v>12</v>
      </c>
      <c r="C1" s="27"/>
      <c r="D1" s="146" t="s">
        <v>359</v>
      </c>
      <c r="E1" s="14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110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15" customHeight="1" x14ac:dyDescent="0.25">
      <c r="A5" s="42"/>
      <c r="B5" s="24" t="s">
        <v>112</v>
      </c>
      <c r="C5" s="36"/>
      <c r="D5" s="95">
        <v>350</v>
      </c>
      <c r="E5" s="36"/>
      <c r="F5" s="39"/>
      <c r="G5" s="39"/>
      <c r="H5" s="39"/>
      <c r="I5" s="25"/>
      <c r="J5" s="52"/>
      <c r="K5" s="52"/>
      <c r="L5" s="52"/>
      <c r="M5" s="52"/>
    </row>
    <row r="6" spans="1:13" ht="15" customHeight="1" x14ac:dyDescent="0.25">
      <c r="A6" s="42"/>
      <c r="B6" s="39" t="s">
        <v>113</v>
      </c>
      <c r="C6" s="36"/>
      <c r="D6" s="96">
        <v>0.03</v>
      </c>
      <c r="E6" s="3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39" t="s">
        <v>114</v>
      </c>
      <c r="C7" s="36"/>
      <c r="D7" s="96">
        <v>0.04</v>
      </c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39" t="s">
        <v>115</v>
      </c>
      <c r="C8" s="36"/>
      <c r="D8" s="95">
        <v>50</v>
      </c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39" t="s">
        <v>116</v>
      </c>
      <c r="C9" s="36"/>
      <c r="D9" s="95">
        <v>6</v>
      </c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 t="s">
        <v>117</v>
      </c>
      <c r="C10" s="36"/>
      <c r="D10" s="96">
        <v>0.18</v>
      </c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 t="s">
        <v>118</v>
      </c>
      <c r="C11" s="36"/>
      <c r="D11" s="96">
        <v>0.06</v>
      </c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358</v>
      </c>
      <c r="C12" s="36"/>
      <c r="D12" s="96">
        <v>0.1</v>
      </c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119</v>
      </c>
      <c r="C13" s="36"/>
      <c r="D13" s="96">
        <v>0.8</v>
      </c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120</v>
      </c>
      <c r="C14" s="36"/>
      <c r="D14" s="96">
        <v>0.05</v>
      </c>
      <c r="E14" s="36"/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62"/>
      <c r="C15" s="45"/>
      <c r="D15" s="63"/>
      <c r="E15" s="64"/>
      <c r="F15" s="64"/>
      <c r="G15" s="64"/>
      <c r="H15" s="64"/>
      <c r="I15" s="25"/>
      <c r="J15" s="52"/>
      <c r="K15" s="52"/>
      <c r="L15" s="52"/>
      <c r="M15" s="52"/>
    </row>
    <row r="16" spans="1:13" x14ac:dyDescent="0.25">
      <c r="A16" s="31" t="s">
        <v>2</v>
      </c>
      <c r="B16" s="159" t="s">
        <v>111</v>
      </c>
      <c r="C16" s="159"/>
      <c r="D16" s="159"/>
      <c r="E16" s="159"/>
      <c r="F16" s="159"/>
      <c r="G16" s="159"/>
      <c r="H16" s="64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1.5</v>
      </c>
      <c r="B17" s="159"/>
      <c r="C17" s="159"/>
      <c r="D17" s="159"/>
      <c r="E17" s="159"/>
      <c r="F17" s="159"/>
      <c r="G17" s="159"/>
      <c r="H17" s="45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36"/>
      <c r="D18" s="36"/>
      <c r="E18" s="36"/>
      <c r="F18" s="36"/>
      <c r="G18" s="46"/>
      <c r="H18" s="46"/>
      <c r="I18" s="25"/>
      <c r="J18" s="52"/>
      <c r="K18" s="52"/>
      <c r="L18" s="52"/>
      <c r="M18" s="52"/>
    </row>
    <row r="19" spans="1:13" x14ac:dyDescent="0.25">
      <c r="A19" s="42"/>
      <c r="B19" s="57"/>
      <c r="C19" s="51"/>
      <c r="D19" s="51"/>
      <c r="E19" s="51"/>
      <c r="F19" s="65"/>
      <c r="G19" s="47"/>
      <c r="H19" s="36"/>
      <c r="I19" s="25"/>
      <c r="J19" s="52"/>
      <c r="K19" s="52"/>
      <c r="L19" s="52"/>
      <c r="M19" s="52"/>
    </row>
    <row r="20" spans="1:13" x14ac:dyDescent="0.25">
      <c r="A20" s="31" t="s">
        <v>3</v>
      </c>
      <c r="B20" s="157" t="s">
        <v>121</v>
      </c>
      <c r="C20" s="157"/>
      <c r="D20" s="157"/>
      <c r="E20" s="157"/>
      <c r="F20" s="157"/>
      <c r="G20" s="157"/>
      <c r="H20" s="51"/>
      <c r="I20" s="25"/>
      <c r="J20" s="52"/>
      <c r="K20" s="52"/>
      <c r="L20" s="52"/>
      <c r="M20" s="52"/>
    </row>
    <row r="21" spans="1:13" ht="15.75" thickBot="1" x14ac:dyDescent="0.3">
      <c r="A21" s="9">
        <f>INDEX('Point Grid'!$C$8:$I$35,MATCH($A$1,'Point Grid'!$A$8:$A$35,0),MATCH(A20,'Point Grid'!$C$7:$I$7,0))</f>
        <v>0.75</v>
      </c>
      <c r="B21" s="157"/>
      <c r="C21" s="157"/>
      <c r="D21" s="157"/>
      <c r="E21" s="157"/>
      <c r="F21" s="157"/>
      <c r="G21" s="157"/>
      <c r="H21" s="48"/>
      <c r="I21" s="25"/>
      <c r="J21" s="52"/>
      <c r="K21" s="52"/>
      <c r="L21" s="52"/>
      <c r="M21" s="52"/>
    </row>
    <row r="22" spans="1:13" ht="15.75" thickBot="1" x14ac:dyDescent="0.3">
      <c r="A22" s="5"/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ht="15.75" thickBot="1" x14ac:dyDescent="0.3">
      <c r="A23" s="23"/>
      <c r="B23" s="50"/>
      <c r="C23" s="69"/>
      <c r="D23" s="69"/>
      <c r="E23" s="70"/>
      <c r="F23" s="69"/>
      <c r="G23" s="71"/>
      <c r="H23" s="71"/>
      <c r="I23" s="59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</sheetData>
  <mergeCells count="3">
    <mergeCell ref="H1:I1"/>
    <mergeCell ref="B16:G17"/>
    <mergeCell ref="B20:G2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65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1" style="28" customWidth="1"/>
    <col min="3" max="3" width="13" style="28" customWidth="1"/>
    <col min="4" max="4" width="10.85546875" style="28" customWidth="1"/>
    <col min="5" max="5" width="14.140625" style="28" customWidth="1"/>
    <col min="6" max="6" width="12.7109375" style="28" customWidth="1"/>
    <col min="7" max="7" width="24.7109375" style="28" customWidth="1"/>
    <col min="8" max="8" width="14.7109375" style="28" customWidth="1"/>
    <col min="9" max="9" width="9.42578125" style="28" customWidth="1"/>
    <col min="10" max="16384" width="9.140625" style="28"/>
  </cols>
  <sheetData>
    <row r="1" spans="1:13" x14ac:dyDescent="0.25">
      <c r="A1" s="7">
        <v>9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331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24" t="s">
        <v>122</v>
      </c>
      <c r="C5" s="36"/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39" t="s">
        <v>127</v>
      </c>
      <c r="C6" s="36"/>
      <c r="D6" s="36"/>
      <c r="E6" s="3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39" t="s">
        <v>128</v>
      </c>
      <c r="C7" s="36"/>
      <c r="D7" s="36"/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39" t="s">
        <v>129</v>
      </c>
      <c r="C8" s="36"/>
      <c r="D8" s="36"/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39" t="s">
        <v>130</v>
      </c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 t="s">
        <v>131</v>
      </c>
      <c r="C10" s="36"/>
      <c r="D10" s="36"/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123</v>
      </c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332</v>
      </c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333</v>
      </c>
      <c r="C14" s="36"/>
      <c r="D14" s="36"/>
      <c r="E14" s="36"/>
      <c r="F14" s="39"/>
      <c r="G14" s="39"/>
      <c r="H14" s="39"/>
      <c r="I14" s="25"/>
      <c r="J14" s="52"/>
      <c r="K14" s="52"/>
      <c r="L14" s="52"/>
      <c r="M14" s="52"/>
    </row>
    <row r="15" spans="1:13" ht="30.95" customHeight="1" x14ac:dyDescent="0.25">
      <c r="A15" s="42"/>
      <c r="B15" s="158" t="s">
        <v>334</v>
      </c>
      <c r="C15" s="158"/>
      <c r="D15" s="158"/>
      <c r="E15" s="158"/>
      <c r="F15" s="158"/>
      <c r="G15" s="158"/>
      <c r="H15" s="158"/>
      <c r="I15" s="25"/>
      <c r="J15" s="52"/>
      <c r="K15" s="52"/>
      <c r="L15" s="52"/>
      <c r="M15" s="52"/>
    </row>
    <row r="16" spans="1:13" x14ac:dyDescent="0.25">
      <c r="A16" s="42"/>
      <c r="B16" s="39" t="s">
        <v>335</v>
      </c>
      <c r="C16" s="36"/>
      <c r="D16" s="36"/>
      <c r="E16" s="36"/>
      <c r="F16" s="39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39"/>
      <c r="C17" s="36"/>
      <c r="D17" s="36"/>
      <c r="E17" s="36"/>
      <c r="F17" s="39"/>
      <c r="G17" s="39"/>
      <c r="H17" s="39"/>
      <c r="I17" s="25"/>
      <c r="J17" s="52"/>
      <c r="K17" s="52"/>
      <c r="L17" s="52"/>
      <c r="M17" s="52"/>
    </row>
    <row r="18" spans="1:13" ht="45" x14ac:dyDescent="0.25">
      <c r="A18" s="42"/>
      <c r="B18" s="106" t="s">
        <v>132</v>
      </c>
      <c r="C18" s="100" t="s">
        <v>133</v>
      </c>
      <c r="D18" s="36"/>
      <c r="E18" s="36"/>
      <c r="F18" s="39"/>
      <c r="G18" s="39"/>
      <c r="H18" s="39"/>
      <c r="I18" s="25"/>
      <c r="J18" s="52"/>
      <c r="K18" s="52"/>
      <c r="L18" s="52"/>
      <c r="M18" s="52"/>
    </row>
    <row r="19" spans="1:13" x14ac:dyDescent="0.25">
      <c r="A19" s="42"/>
      <c r="B19" s="77" t="s">
        <v>134</v>
      </c>
      <c r="C19" s="98">
        <v>500</v>
      </c>
      <c r="D19" s="36"/>
      <c r="E19" s="36"/>
      <c r="F19" s="39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77" t="s">
        <v>135</v>
      </c>
      <c r="C20" s="98">
        <v>200</v>
      </c>
      <c r="D20" s="36"/>
      <c r="E20" s="36"/>
      <c r="F20" s="39"/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62"/>
      <c r="C21" s="45"/>
      <c r="D21" s="63"/>
      <c r="E21" s="64"/>
      <c r="F21" s="64"/>
      <c r="G21" s="64"/>
      <c r="H21" s="64"/>
      <c r="I21" s="25"/>
      <c r="J21" s="52"/>
      <c r="K21" s="52"/>
      <c r="L21" s="52"/>
      <c r="M21" s="52"/>
    </row>
    <row r="22" spans="1:13" x14ac:dyDescent="0.25">
      <c r="A22" s="31" t="s">
        <v>2</v>
      </c>
      <c r="B22" s="62" t="s">
        <v>124</v>
      </c>
      <c r="C22" s="45"/>
      <c r="D22" s="63"/>
      <c r="E22" s="64"/>
      <c r="F22" s="64"/>
      <c r="G22" s="64"/>
      <c r="H22" s="64"/>
      <c r="I22" s="25"/>
      <c r="J22" s="52"/>
      <c r="K22" s="52"/>
      <c r="L22" s="52"/>
      <c r="M22" s="52"/>
    </row>
    <row r="23" spans="1:13" ht="15.75" thickBot="1" x14ac:dyDescent="0.3">
      <c r="A23" s="9">
        <f>INDEX('Point Grid'!$C$8:$I$35,MATCH($A$1,'Point Grid'!$A$8:$A$35,0),MATCH(A22,'Point Grid'!$C$7:$I$7,0))</f>
        <v>0.5</v>
      </c>
      <c r="B23" s="57"/>
      <c r="C23" s="45"/>
      <c r="D23" s="45"/>
      <c r="E23" s="45"/>
      <c r="F23" s="45"/>
      <c r="G23" s="45"/>
      <c r="H23" s="45"/>
      <c r="I23" s="25"/>
      <c r="J23" s="52"/>
      <c r="K23" s="52"/>
      <c r="L23" s="52"/>
      <c r="M23" s="52"/>
    </row>
    <row r="24" spans="1:13" ht="15.75" thickBot="1" x14ac:dyDescent="0.3">
      <c r="A24" s="5"/>
      <c r="B24" s="39"/>
      <c r="C24" s="36"/>
      <c r="D24" s="36"/>
      <c r="E24" s="36"/>
      <c r="F24" s="36"/>
      <c r="G24" s="46"/>
      <c r="H24" s="46"/>
      <c r="I24" s="25"/>
      <c r="J24" s="52"/>
      <c r="K24" s="52"/>
      <c r="L24" s="52"/>
      <c r="M24" s="52"/>
    </row>
    <row r="25" spans="1:13" x14ac:dyDescent="0.25">
      <c r="A25" s="42"/>
      <c r="B25" s="57"/>
      <c r="C25" s="51"/>
      <c r="D25" s="51"/>
      <c r="E25" s="51"/>
      <c r="F25" s="65"/>
      <c r="G25" s="47"/>
      <c r="H25" s="36"/>
      <c r="I25" s="25"/>
      <c r="J25" s="52"/>
      <c r="K25" s="52"/>
      <c r="L25" s="52"/>
      <c r="M25" s="52"/>
    </row>
    <row r="26" spans="1:13" x14ac:dyDescent="0.25">
      <c r="A26" s="31" t="s">
        <v>3</v>
      </c>
      <c r="B26" s="57" t="s">
        <v>125</v>
      </c>
      <c r="C26" s="51"/>
      <c r="D26" s="51"/>
      <c r="E26" s="51"/>
      <c r="F26" s="65"/>
      <c r="G26" s="51"/>
      <c r="H26" s="51"/>
      <c r="I26" s="25"/>
      <c r="J26" s="52"/>
      <c r="K26" s="52"/>
      <c r="L26" s="52"/>
      <c r="M26" s="52"/>
    </row>
    <row r="27" spans="1:13" ht="15.75" thickBot="1" x14ac:dyDescent="0.3">
      <c r="A27" s="9">
        <f>INDEX('Point Grid'!$C$8:$I$35,MATCH($A$1,'Point Grid'!$A$8:$A$35,0),MATCH(A26,'Point Grid'!$C$7:$I$7,0))</f>
        <v>0.5</v>
      </c>
      <c r="B27" s="39"/>
      <c r="C27" s="66"/>
      <c r="D27" s="67"/>
      <c r="E27" s="68"/>
      <c r="F27" s="66"/>
      <c r="G27" s="48"/>
      <c r="H27" s="48"/>
      <c r="I27" s="25"/>
      <c r="J27" s="52"/>
      <c r="K27" s="52"/>
      <c r="L27" s="52"/>
      <c r="M27" s="52"/>
    </row>
    <row r="28" spans="1:13" ht="15.75" thickBot="1" x14ac:dyDescent="0.3">
      <c r="A28" s="5"/>
      <c r="B28" s="39"/>
      <c r="C28" s="66"/>
      <c r="D28" s="67"/>
      <c r="E28" s="68"/>
      <c r="F28" s="66"/>
      <c r="G28" s="48"/>
      <c r="H28" s="48"/>
      <c r="I28" s="25"/>
      <c r="J28" s="52"/>
      <c r="K28" s="52"/>
      <c r="L28" s="52"/>
      <c r="M28" s="52"/>
    </row>
    <row r="29" spans="1:13" x14ac:dyDescent="0.25">
      <c r="A29" s="42"/>
      <c r="B29" s="39"/>
      <c r="C29" s="66"/>
      <c r="D29" s="67"/>
      <c r="E29" s="68"/>
      <c r="F29" s="66"/>
      <c r="G29" s="48"/>
      <c r="H29" s="48"/>
      <c r="I29" s="25"/>
      <c r="J29" s="52"/>
      <c r="K29" s="52"/>
      <c r="L29" s="52"/>
      <c r="M29" s="52"/>
    </row>
    <row r="30" spans="1:13" x14ac:dyDescent="0.25">
      <c r="A30" s="31" t="s">
        <v>4</v>
      </c>
      <c r="B30" s="158" t="s">
        <v>126</v>
      </c>
      <c r="C30" s="158"/>
      <c r="D30" s="158"/>
      <c r="E30" s="158"/>
      <c r="F30" s="158"/>
      <c r="G30" s="158"/>
      <c r="H30" s="158"/>
      <c r="I30" s="25"/>
      <c r="J30" s="52"/>
      <c r="K30" s="52"/>
      <c r="L30" s="52"/>
      <c r="M30" s="52"/>
    </row>
    <row r="31" spans="1:13" ht="15.75" thickBot="1" x14ac:dyDescent="0.3">
      <c r="A31" s="9">
        <f>INDEX('Point Grid'!$C$8:$I$35,MATCH($A$1,'Point Grid'!$A$8:$A$35,0),MATCH(A30,'Point Grid'!$C$7:$I$7,0))</f>
        <v>0.75</v>
      </c>
      <c r="B31" s="158"/>
      <c r="C31" s="158"/>
      <c r="D31" s="158"/>
      <c r="E31" s="158"/>
      <c r="F31" s="158"/>
      <c r="G31" s="158"/>
      <c r="H31" s="158"/>
      <c r="I31" s="25"/>
      <c r="J31" s="52"/>
      <c r="K31" s="52"/>
      <c r="L31" s="52"/>
      <c r="M31" s="52"/>
    </row>
    <row r="32" spans="1:13" ht="15.75" thickBot="1" x14ac:dyDescent="0.3">
      <c r="A32" s="5"/>
      <c r="B32" s="39"/>
      <c r="C32" s="66"/>
      <c r="D32" s="67"/>
      <c r="E32" s="68"/>
      <c r="F32" s="66"/>
      <c r="G32" s="67"/>
      <c r="H32" s="67"/>
      <c r="I32" s="25"/>
      <c r="J32" s="52"/>
      <c r="K32" s="52"/>
      <c r="L32" s="52"/>
      <c r="M32" s="52"/>
    </row>
    <row r="33" spans="1:13" ht="15.75" thickBot="1" x14ac:dyDescent="0.3">
      <c r="A33" s="23"/>
      <c r="B33" s="50"/>
      <c r="C33" s="69"/>
      <c r="D33" s="69"/>
      <c r="E33" s="70"/>
      <c r="F33" s="69"/>
      <c r="G33" s="71"/>
      <c r="H33" s="71"/>
      <c r="I33" s="59"/>
      <c r="J33" s="52"/>
      <c r="K33" s="52"/>
      <c r="L33" s="52"/>
      <c r="M33" s="52"/>
    </row>
    <row r="34" spans="1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  <row r="61" spans="2:9" x14ac:dyDescent="0.25">
      <c r="B61" s="52"/>
      <c r="C61" s="52"/>
      <c r="D61" s="52"/>
      <c r="E61" s="52"/>
      <c r="F61" s="52"/>
      <c r="G61" s="52"/>
      <c r="H61" s="52"/>
      <c r="I61" s="52"/>
    </row>
    <row r="62" spans="2:9" x14ac:dyDescent="0.25">
      <c r="B62" s="52"/>
      <c r="C62" s="52"/>
      <c r="D62" s="52"/>
      <c r="E62" s="52"/>
      <c r="F62" s="52"/>
      <c r="G62" s="52"/>
      <c r="H62" s="52"/>
      <c r="I62" s="52"/>
    </row>
    <row r="63" spans="2:9" x14ac:dyDescent="0.25">
      <c r="B63" s="52"/>
      <c r="C63" s="52"/>
      <c r="D63" s="52"/>
      <c r="E63" s="52"/>
      <c r="F63" s="52"/>
      <c r="G63" s="52"/>
      <c r="H63" s="52"/>
      <c r="I63" s="52"/>
    </row>
    <row r="64" spans="2:9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</sheetData>
  <mergeCells count="3">
    <mergeCell ref="H1:I1"/>
    <mergeCell ref="B15:H15"/>
    <mergeCell ref="B30:H3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Q58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2.28515625" style="28" customWidth="1"/>
    <col min="3" max="4" width="10.85546875" style="28" customWidth="1"/>
    <col min="5" max="5" width="9" style="28" customWidth="1"/>
    <col min="6" max="8" width="9.42578125" style="28" customWidth="1"/>
    <col min="9" max="9" width="13.28515625" style="28" customWidth="1"/>
    <col min="10" max="11" width="9.42578125" style="28" customWidth="1"/>
    <col min="12" max="12" width="10.7109375" style="28" customWidth="1"/>
    <col min="13" max="16384" width="9.140625" style="28"/>
  </cols>
  <sheetData>
    <row r="1" spans="1:43" x14ac:dyDescent="0.25">
      <c r="A1" s="7">
        <v>10</v>
      </c>
      <c r="B1" s="32" t="s">
        <v>12</v>
      </c>
      <c r="C1" s="27"/>
      <c r="D1" s="27"/>
      <c r="E1" s="27"/>
      <c r="F1" s="27"/>
      <c r="G1" s="27"/>
      <c r="H1" s="27"/>
      <c r="I1" s="44"/>
      <c r="J1" s="155" t="s">
        <v>29</v>
      </c>
      <c r="K1" s="156"/>
    </row>
    <row r="2" spans="1:43" x14ac:dyDescent="0.25">
      <c r="A2" s="29"/>
      <c r="B2" s="26"/>
      <c r="C2" s="26"/>
      <c r="D2" s="26"/>
      <c r="E2" s="26"/>
      <c r="F2" s="26"/>
      <c r="G2" s="26"/>
      <c r="H2" s="26"/>
      <c r="I2" s="26"/>
      <c r="J2" s="26"/>
      <c r="K2" s="30"/>
    </row>
    <row r="3" spans="1:43" x14ac:dyDescent="0.25">
      <c r="A3" s="8" t="s">
        <v>13</v>
      </c>
      <c r="B3" s="24" t="s">
        <v>123</v>
      </c>
      <c r="C3" s="24"/>
      <c r="D3" s="24"/>
      <c r="E3" s="24"/>
      <c r="F3" s="24"/>
      <c r="G3" s="24"/>
      <c r="H3" s="24"/>
      <c r="I3" s="24"/>
      <c r="J3" s="24"/>
      <c r="K3" s="25"/>
      <c r="L3" s="52"/>
      <c r="M3" s="52"/>
      <c r="N3" s="52"/>
      <c r="O3" s="52"/>
    </row>
    <row r="4" spans="1:4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4"/>
      <c r="J4" s="24"/>
      <c r="K4" s="25"/>
      <c r="L4" s="52"/>
      <c r="M4" s="52"/>
      <c r="N4" s="52"/>
      <c r="O4" s="52"/>
    </row>
    <row r="5" spans="1:43" ht="45" x14ac:dyDescent="0.25">
      <c r="A5" s="42"/>
      <c r="B5" s="100" t="s">
        <v>136</v>
      </c>
      <c r="C5" s="100" t="s">
        <v>137</v>
      </c>
      <c r="D5" s="100" t="s">
        <v>138</v>
      </c>
      <c r="E5" s="100" t="s">
        <v>139</v>
      </c>
      <c r="F5" s="39"/>
      <c r="G5" s="149"/>
      <c r="H5" s="149"/>
      <c r="I5" s="39"/>
      <c r="J5" s="39"/>
      <c r="K5" s="25"/>
      <c r="L5" s="52"/>
      <c r="M5" s="52"/>
      <c r="N5" s="52"/>
      <c r="O5" s="52"/>
    </row>
    <row r="6" spans="1:43" x14ac:dyDescent="0.25">
      <c r="A6" s="42"/>
      <c r="B6" s="77">
        <v>1</v>
      </c>
      <c r="C6" s="102">
        <v>0.5</v>
      </c>
      <c r="D6" s="102">
        <v>0.46</v>
      </c>
      <c r="E6" s="104">
        <v>3680</v>
      </c>
      <c r="F6" s="39"/>
      <c r="G6" s="149"/>
      <c r="H6" s="149"/>
      <c r="I6" s="39"/>
      <c r="J6" s="39"/>
      <c r="K6" s="25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3" x14ac:dyDescent="0.25">
      <c r="A7" s="42"/>
      <c r="B7" s="77">
        <v>2</v>
      </c>
      <c r="C7" s="102">
        <v>1</v>
      </c>
      <c r="D7" s="102">
        <v>1</v>
      </c>
      <c r="E7" s="104">
        <v>8000</v>
      </c>
      <c r="F7" s="39"/>
      <c r="G7" s="149"/>
      <c r="H7" s="149"/>
      <c r="I7" s="39"/>
      <c r="J7" s="39"/>
      <c r="K7" s="25"/>
      <c r="L7" s="33"/>
      <c r="M7" s="33"/>
      <c r="N7" s="33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x14ac:dyDescent="0.25">
      <c r="A8" s="42"/>
      <c r="B8" s="77">
        <v>3</v>
      </c>
      <c r="C8" s="102">
        <v>1.2</v>
      </c>
      <c r="D8" s="102">
        <v>1.28</v>
      </c>
      <c r="E8" s="104">
        <v>11636</v>
      </c>
      <c r="F8" s="39"/>
      <c r="G8" s="149"/>
      <c r="H8" s="149"/>
      <c r="I8" s="39"/>
      <c r="J8" s="39"/>
      <c r="K8" s="25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x14ac:dyDescent="0.25">
      <c r="A9" s="42"/>
      <c r="B9" s="39"/>
      <c r="C9" s="36"/>
      <c r="D9" s="36"/>
      <c r="E9" s="36"/>
      <c r="F9" s="39"/>
      <c r="G9" s="149"/>
      <c r="H9" s="149"/>
      <c r="I9" s="39"/>
      <c r="J9" s="39"/>
      <c r="K9" s="25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x14ac:dyDescent="0.25">
      <c r="A10" s="42"/>
      <c r="B10" s="160" t="s">
        <v>140</v>
      </c>
      <c r="C10" s="160"/>
      <c r="D10" s="160"/>
      <c r="E10" s="160"/>
      <c r="F10" s="39"/>
      <c r="G10" s="149"/>
      <c r="H10" s="149"/>
      <c r="I10" s="39"/>
      <c r="J10" s="39"/>
      <c r="K10" s="25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</row>
    <row r="11" spans="1:43" x14ac:dyDescent="0.25">
      <c r="A11" s="42"/>
      <c r="B11" s="77" t="s">
        <v>136</v>
      </c>
      <c r="C11" s="77" t="s">
        <v>141</v>
      </c>
      <c r="D11" s="77" t="s">
        <v>142</v>
      </c>
      <c r="E11" s="77" t="s">
        <v>143</v>
      </c>
      <c r="F11" s="39"/>
      <c r="G11" s="149"/>
      <c r="H11" s="149"/>
      <c r="I11" s="39"/>
      <c r="J11" s="39"/>
      <c r="K11" s="25"/>
      <c r="L11" s="52"/>
      <c r="M11" s="52"/>
      <c r="N11" s="52"/>
      <c r="O11" s="52"/>
    </row>
    <row r="12" spans="1:43" x14ac:dyDescent="0.25">
      <c r="A12" s="42"/>
      <c r="B12" s="77">
        <v>1</v>
      </c>
      <c r="C12" s="77">
        <v>150</v>
      </c>
      <c r="D12" s="77">
        <v>70</v>
      </c>
      <c r="E12" s="77">
        <v>110</v>
      </c>
      <c r="F12" s="39"/>
      <c r="G12" s="149"/>
      <c r="H12" s="149"/>
      <c r="I12" s="39"/>
      <c r="J12" s="39"/>
      <c r="K12" s="25"/>
      <c r="L12" s="52"/>
      <c r="M12" s="52"/>
      <c r="N12" s="52"/>
      <c r="O12" s="52"/>
    </row>
    <row r="13" spans="1:43" x14ac:dyDescent="0.25">
      <c r="A13" s="42"/>
      <c r="B13" s="77">
        <v>2</v>
      </c>
      <c r="C13" s="77">
        <v>105</v>
      </c>
      <c r="D13" s="77">
        <v>115</v>
      </c>
      <c r="E13" s="77">
        <v>110</v>
      </c>
      <c r="F13" s="39"/>
      <c r="G13" s="149"/>
      <c r="H13" s="149"/>
      <c r="I13" s="39"/>
      <c r="J13" s="39"/>
      <c r="K13" s="25"/>
      <c r="L13" s="52"/>
      <c r="M13" s="52"/>
      <c r="N13" s="52"/>
      <c r="O13" s="52"/>
    </row>
    <row r="14" spans="1:43" x14ac:dyDescent="0.25">
      <c r="A14" s="42"/>
      <c r="B14" s="77">
        <v>3</v>
      </c>
      <c r="C14" s="77">
        <v>70</v>
      </c>
      <c r="D14" s="77">
        <v>180</v>
      </c>
      <c r="E14" s="77">
        <v>125</v>
      </c>
      <c r="F14" s="39"/>
      <c r="G14" s="149"/>
      <c r="H14" s="149"/>
      <c r="I14" s="39"/>
      <c r="J14" s="39"/>
      <c r="K14" s="25"/>
      <c r="L14" s="52"/>
      <c r="M14" s="52"/>
      <c r="N14" s="52"/>
      <c r="O14" s="52"/>
    </row>
    <row r="15" spans="1:43" x14ac:dyDescent="0.25">
      <c r="A15" s="42"/>
      <c r="B15" s="39"/>
      <c r="C15" s="36"/>
      <c r="D15" s="36"/>
      <c r="E15" s="36"/>
      <c r="F15" s="39"/>
      <c r="G15" s="149"/>
      <c r="H15" s="149"/>
      <c r="I15" s="39"/>
      <c r="J15" s="39"/>
      <c r="K15" s="25"/>
      <c r="L15" s="52"/>
      <c r="M15" s="52"/>
      <c r="N15" s="52"/>
      <c r="O15" s="52"/>
    </row>
    <row r="16" spans="1:43" x14ac:dyDescent="0.25">
      <c r="A16" s="42"/>
      <c r="B16" s="77" t="s">
        <v>144</v>
      </c>
      <c r="C16" s="77" t="s">
        <v>35</v>
      </c>
      <c r="D16" s="77" t="s">
        <v>36</v>
      </c>
      <c r="E16" s="77" t="s">
        <v>32</v>
      </c>
      <c r="F16" s="39"/>
      <c r="G16" s="149"/>
      <c r="H16" s="149"/>
      <c r="I16" s="39"/>
      <c r="J16" s="39"/>
      <c r="K16" s="25"/>
      <c r="L16" s="52"/>
      <c r="M16" s="52"/>
      <c r="N16" s="52"/>
      <c r="O16" s="52"/>
    </row>
    <row r="17" spans="1:15" x14ac:dyDescent="0.25">
      <c r="A17" s="42"/>
      <c r="B17" s="77" t="s">
        <v>145</v>
      </c>
      <c r="C17" s="102">
        <v>0.85</v>
      </c>
      <c r="D17" s="102">
        <v>1.1499999999999999</v>
      </c>
      <c r="E17" s="102">
        <v>1</v>
      </c>
      <c r="F17" s="39"/>
      <c r="G17" s="149"/>
      <c r="H17" s="149"/>
      <c r="I17" s="39"/>
      <c r="J17" s="39"/>
      <c r="K17" s="25"/>
      <c r="L17" s="52"/>
      <c r="M17" s="52"/>
      <c r="N17" s="52"/>
      <c r="O17" s="52"/>
    </row>
    <row r="18" spans="1:15" x14ac:dyDescent="0.25">
      <c r="A18" s="42"/>
      <c r="B18" s="39"/>
      <c r="C18" s="36"/>
      <c r="D18" s="36"/>
      <c r="E18" s="36"/>
      <c r="F18" s="39"/>
      <c r="G18" s="149"/>
      <c r="H18" s="149"/>
      <c r="I18" s="39"/>
      <c r="J18" s="39"/>
      <c r="K18" s="25"/>
      <c r="L18" s="52"/>
      <c r="M18" s="52"/>
      <c r="N18" s="52"/>
      <c r="O18" s="52"/>
    </row>
    <row r="19" spans="1:15" x14ac:dyDescent="0.25">
      <c r="A19" s="31" t="s">
        <v>2</v>
      </c>
      <c r="B19" s="62" t="s">
        <v>146</v>
      </c>
      <c r="C19" s="45"/>
      <c r="D19" s="63"/>
      <c r="E19" s="64"/>
      <c r="F19" s="64"/>
      <c r="G19" s="64"/>
      <c r="H19" s="64"/>
      <c r="I19" s="64"/>
      <c r="J19" s="64"/>
      <c r="K19" s="25"/>
      <c r="L19" s="52"/>
      <c r="M19" s="52"/>
      <c r="N19" s="52"/>
      <c r="O19" s="52"/>
    </row>
    <row r="20" spans="1:15" ht="15.75" thickBot="1" x14ac:dyDescent="0.3">
      <c r="A20" s="9">
        <f>INDEX('Point Grid'!$C$8:$I$35,MATCH($A$1,'Point Grid'!$A$8:$A$35,0),MATCH(A19,'Point Grid'!$C$7:$I$7,0))</f>
        <v>0.5</v>
      </c>
      <c r="B20" s="57"/>
      <c r="C20" s="45"/>
      <c r="D20" s="45"/>
      <c r="E20" s="45"/>
      <c r="F20" s="45"/>
      <c r="G20" s="45"/>
      <c r="H20" s="45"/>
      <c r="I20" s="45"/>
      <c r="J20" s="45"/>
      <c r="K20" s="25"/>
      <c r="L20" s="52"/>
      <c r="M20" s="52"/>
      <c r="N20" s="52"/>
      <c r="O20" s="52"/>
    </row>
    <row r="21" spans="1:15" ht="15.75" thickBot="1" x14ac:dyDescent="0.3">
      <c r="A21" s="5"/>
      <c r="B21" s="39"/>
      <c r="C21" s="36"/>
      <c r="D21" s="36"/>
      <c r="E21" s="36"/>
      <c r="F21" s="36"/>
      <c r="G21" s="36"/>
      <c r="H21" s="36"/>
      <c r="I21" s="46"/>
      <c r="J21" s="46"/>
      <c r="K21" s="25"/>
      <c r="L21" s="52"/>
      <c r="M21" s="52"/>
      <c r="N21" s="52"/>
      <c r="O21" s="52"/>
    </row>
    <row r="22" spans="1:15" x14ac:dyDescent="0.25">
      <c r="A22" s="42"/>
      <c r="B22" s="57"/>
      <c r="C22" s="51"/>
      <c r="D22" s="51"/>
      <c r="E22" s="51"/>
      <c r="F22" s="65"/>
      <c r="G22" s="65"/>
      <c r="H22" s="65"/>
      <c r="I22" s="47"/>
      <c r="J22" s="36"/>
      <c r="K22" s="25"/>
      <c r="L22" s="52"/>
      <c r="M22" s="52"/>
      <c r="N22" s="52"/>
      <c r="O22" s="52"/>
    </row>
    <row r="23" spans="1:15" x14ac:dyDescent="0.25">
      <c r="A23" s="31" t="s">
        <v>3</v>
      </c>
      <c r="B23" s="57" t="s">
        <v>147</v>
      </c>
      <c r="C23" s="51"/>
      <c r="D23" s="51"/>
      <c r="E23" s="51"/>
      <c r="F23" s="65"/>
      <c r="G23" s="65"/>
      <c r="H23" s="65"/>
      <c r="I23" s="51"/>
      <c r="J23" s="51"/>
      <c r="K23" s="25"/>
      <c r="L23" s="52"/>
      <c r="M23" s="52"/>
      <c r="N23" s="52"/>
      <c r="O23" s="52"/>
    </row>
    <row r="24" spans="1:15" ht="15.75" thickBot="1" x14ac:dyDescent="0.3">
      <c r="A24" s="9">
        <f>INDEX('Point Grid'!$C$8:$I$35,MATCH($A$1,'Point Grid'!$A$8:$A$35,0),MATCH(A23,'Point Grid'!$C$7:$I$7,0))</f>
        <v>1.25</v>
      </c>
      <c r="B24" s="39"/>
      <c r="C24" s="66"/>
      <c r="D24" s="67"/>
      <c r="E24" s="68"/>
      <c r="F24" s="66"/>
      <c r="G24" s="66"/>
      <c r="H24" s="66"/>
      <c r="I24" s="48"/>
      <c r="J24" s="48"/>
      <c r="K24" s="25"/>
      <c r="L24" s="52"/>
      <c r="M24" s="52"/>
      <c r="N24" s="52"/>
      <c r="O24" s="52"/>
    </row>
    <row r="25" spans="1:15" ht="15.75" thickBot="1" x14ac:dyDescent="0.3">
      <c r="A25" s="5"/>
      <c r="B25" s="39"/>
      <c r="C25" s="66"/>
      <c r="D25" s="67"/>
      <c r="E25" s="68"/>
      <c r="F25" s="66"/>
      <c r="G25" s="66"/>
      <c r="H25" s="66"/>
      <c r="I25" s="48"/>
      <c r="J25" s="48"/>
      <c r="K25" s="25"/>
      <c r="L25" s="52"/>
      <c r="M25" s="52"/>
      <c r="N25" s="52"/>
      <c r="O25" s="52"/>
    </row>
    <row r="26" spans="1:15" ht="15.75" thickBot="1" x14ac:dyDescent="0.3">
      <c r="A26" s="23"/>
      <c r="B26" s="50"/>
      <c r="C26" s="69"/>
      <c r="D26" s="69"/>
      <c r="E26" s="70"/>
      <c r="F26" s="69"/>
      <c r="G26" s="69"/>
      <c r="H26" s="69"/>
      <c r="I26" s="71"/>
      <c r="J26" s="71"/>
      <c r="K26" s="59"/>
      <c r="L26" s="52"/>
      <c r="M26" s="52"/>
      <c r="N26" s="52"/>
      <c r="O26" s="52"/>
    </row>
    <row r="27" spans="1:15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2:15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2:15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2:15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2:15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2:15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2:15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2:15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5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2:1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2:15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2:15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2:1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2:15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2:15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2:11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2:1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2:11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2:1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2:11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2:1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2:1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2:1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2:1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2:1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</row>
  </sheetData>
  <mergeCells count="2">
    <mergeCell ref="J1:K1"/>
    <mergeCell ref="B10:E10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O67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3" width="13.85546875" style="28" customWidth="1"/>
    <col min="4" max="5" width="10.85546875" style="28" customWidth="1"/>
    <col min="6" max="11" width="9.42578125" style="28" customWidth="1"/>
    <col min="12" max="12" width="10.7109375" style="28" customWidth="1"/>
    <col min="13" max="16384" width="9.140625" style="28"/>
  </cols>
  <sheetData>
    <row r="1" spans="1:15" x14ac:dyDescent="0.25">
      <c r="A1" s="7">
        <v>11</v>
      </c>
      <c r="B1" s="32" t="s">
        <v>12</v>
      </c>
      <c r="C1" s="27"/>
      <c r="D1" s="27"/>
      <c r="E1" s="27"/>
      <c r="F1" s="27"/>
      <c r="G1" s="27"/>
      <c r="H1" s="27"/>
      <c r="I1" s="44"/>
      <c r="J1" s="155" t="s">
        <v>29</v>
      </c>
      <c r="K1" s="156"/>
    </row>
    <row r="2" spans="1:15" x14ac:dyDescent="0.25">
      <c r="A2" s="29"/>
      <c r="B2" s="26"/>
      <c r="C2" s="26"/>
      <c r="D2" s="26"/>
      <c r="E2" s="26"/>
      <c r="F2" s="26"/>
      <c r="G2" s="26"/>
      <c r="H2" s="26"/>
      <c r="I2" s="26"/>
      <c r="J2" s="26"/>
      <c r="K2" s="30"/>
    </row>
    <row r="3" spans="1:15" x14ac:dyDescent="0.25">
      <c r="A3" s="8" t="s">
        <v>13</v>
      </c>
      <c r="B3" s="24" t="s">
        <v>148</v>
      </c>
      <c r="C3" s="24"/>
      <c r="D3" s="24"/>
      <c r="E3" s="24"/>
      <c r="F3" s="24"/>
      <c r="G3" s="24"/>
      <c r="H3" s="24"/>
      <c r="I3" s="24"/>
      <c r="J3" s="24"/>
      <c r="K3" s="25"/>
      <c r="L3" s="52"/>
      <c r="M3" s="52"/>
      <c r="N3" s="52"/>
      <c r="O3" s="52"/>
    </row>
    <row r="4" spans="1:15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4"/>
      <c r="J4" s="24"/>
      <c r="K4" s="25"/>
      <c r="L4" s="52"/>
      <c r="M4" s="52"/>
      <c r="N4" s="52"/>
      <c r="O4" s="52"/>
    </row>
    <row r="5" spans="1:15" x14ac:dyDescent="0.25">
      <c r="A5" s="42"/>
      <c r="B5" s="39"/>
      <c r="C5" s="36"/>
      <c r="D5" s="36"/>
      <c r="E5" s="36"/>
      <c r="F5" s="39"/>
      <c r="G5" s="149"/>
      <c r="H5" s="149"/>
      <c r="I5" s="39"/>
      <c r="J5" s="39"/>
      <c r="K5" s="25"/>
      <c r="L5" s="52"/>
      <c r="M5" s="52"/>
      <c r="N5" s="52"/>
      <c r="O5" s="52"/>
    </row>
    <row r="6" spans="1:15" x14ac:dyDescent="0.25">
      <c r="A6" s="42"/>
      <c r="B6" s="39"/>
      <c r="C6" s="36"/>
      <c r="D6" s="36"/>
      <c r="E6" s="36"/>
      <c r="F6" s="39"/>
      <c r="G6" s="149"/>
      <c r="H6" s="149"/>
      <c r="I6" s="39"/>
      <c r="J6" s="39"/>
      <c r="K6" s="25"/>
      <c r="L6" s="52"/>
      <c r="M6" s="52"/>
      <c r="N6" s="52"/>
      <c r="O6" s="52"/>
    </row>
    <row r="7" spans="1:15" x14ac:dyDescent="0.25">
      <c r="A7" s="42"/>
      <c r="B7" s="39"/>
      <c r="C7" s="36"/>
      <c r="D7" s="36"/>
      <c r="E7" s="36"/>
      <c r="F7" s="39"/>
      <c r="G7" s="149"/>
      <c r="H7" s="149"/>
      <c r="I7" s="39"/>
      <c r="J7" s="39"/>
      <c r="K7" s="25"/>
      <c r="L7" s="52"/>
      <c r="M7" s="52"/>
      <c r="N7" s="52"/>
      <c r="O7" s="52"/>
    </row>
    <row r="8" spans="1:15" x14ac:dyDescent="0.25">
      <c r="A8" s="42"/>
      <c r="B8" s="39"/>
      <c r="C8" s="36"/>
      <c r="D8" s="36"/>
      <c r="E8" s="36"/>
      <c r="F8" s="39"/>
      <c r="G8" s="149"/>
      <c r="H8" s="149"/>
      <c r="I8" s="39"/>
      <c r="J8" s="39"/>
      <c r="K8" s="25"/>
      <c r="L8" s="52"/>
      <c r="M8" s="52"/>
      <c r="N8" s="52"/>
      <c r="O8" s="52"/>
    </row>
    <row r="9" spans="1:15" x14ac:dyDescent="0.25">
      <c r="A9" s="42"/>
      <c r="B9" s="39"/>
      <c r="C9" s="36"/>
      <c r="D9" s="36"/>
      <c r="E9" s="36"/>
      <c r="F9" s="39"/>
      <c r="G9" s="149"/>
      <c r="H9" s="149"/>
      <c r="I9" s="39"/>
      <c r="J9" s="39"/>
      <c r="K9" s="25"/>
      <c r="L9" s="52"/>
      <c r="M9" s="52"/>
      <c r="N9" s="52"/>
      <c r="O9" s="52"/>
    </row>
    <row r="10" spans="1:15" x14ac:dyDescent="0.25">
      <c r="A10" s="42"/>
      <c r="B10" s="39"/>
      <c r="C10" s="36"/>
      <c r="D10" s="36"/>
      <c r="E10" s="36"/>
      <c r="F10" s="39"/>
      <c r="G10" s="149"/>
      <c r="H10" s="149"/>
      <c r="I10" s="39"/>
      <c r="J10" s="39"/>
      <c r="K10" s="25"/>
      <c r="L10" s="52"/>
      <c r="M10" s="52"/>
      <c r="N10" s="52"/>
      <c r="O10" s="52"/>
    </row>
    <row r="11" spans="1:15" x14ac:dyDescent="0.25">
      <c r="A11" s="42"/>
      <c r="B11" s="39"/>
      <c r="C11" s="36"/>
      <c r="D11" s="36"/>
      <c r="E11" s="36"/>
      <c r="F11" s="39"/>
      <c r="G11" s="149"/>
      <c r="H11" s="149"/>
      <c r="I11" s="39"/>
      <c r="J11" s="39"/>
      <c r="K11" s="25"/>
      <c r="L11" s="52"/>
      <c r="M11" s="52"/>
      <c r="N11" s="52"/>
      <c r="O11" s="52"/>
    </row>
    <row r="12" spans="1:15" x14ac:dyDescent="0.25">
      <c r="A12" s="42"/>
      <c r="B12" s="39"/>
      <c r="C12" s="36"/>
      <c r="D12" s="36"/>
      <c r="E12" s="36"/>
      <c r="F12" s="39"/>
      <c r="G12" s="149"/>
      <c r="H12" s="149"/>
      <c r="I12" s="39"/>
      <c r="J12" s="39"/>
      <c r="K12" s="25"/>
      <c r="L12" s="52"/>
      <c r="M12" s="52"/>
      <c r="N12" s="52"/>
      <c r="O12" s="52"/>
    </row>
    <row r="13" spans="1:15" x14ac:dyDescent="0.25">
      <c r="A13" s="42"/>
      <c r="B13" s="39"/>
      <c r="C13" s="36"/>
      <c r="D13" s="36"/>
      <c r="E13" s="36"/>
      <c r="F13" s="39"/>
      <c r="G13" s="149"/>
      <c r="H13" s="149"/>
      <c r="I13" s="39"/>
      <c r="J13" s="39"/>
      <c r="K13" s="25"/>
      <c r="L13" s="52"/>
      <c r="M13" s="52"/>
      <c r="N13" s="52"/>
      <c r="O13" s="52"/>
    </row>
    <row r="14" spans="1:15" x14ac:dyDescent="0.25">
      <c r="A14" s="42"/>
      <c r="B14" s="39"/>
      <c r="C14" s="36"/>
      <c r="D14" s="36"/>
      <c r="E14" s="36"/>
      <c r="F14" s="39"/>
      <c r="G14" s="149"/>
      <c r="H14" s="149"/>
      <c r="I14" s="39"/>
      <c r="J14" s="39"/>
      <c r="K14" s="25"/>
      <c r="L14" s="52"/>
      <c r="M14" s="52"/>
      <c r="N14" s="52"/>
      <c r="O14" s="52"/>
    </row>
    <row r="15" spans="1:15" x14ac:dyDescent="0.25">
      <c r="A15" s="42"/>
      <c r="B15" s="39"/>
      <c r="C15" s="36"/>
      <c r="D15" s="36"/>
      <c r="E15" s="36"/>
      <c r="F15" s="39"/>
      <c r="G15" s="149"/>
      <c r="H15" s="149"/>
      <c r="I15" s="39"/>
      <c r="J15" s="39"/>
      <c r="K15" s="25"/>
      <c r="L15" s="52"/>
      <c r="M15" s="52"/>
      <c r="N15" s="52"/>
      <c r="O15" s="52"/>
    </row>
    <row r="16" spans="1:15" x14ac:dyDescent="0.25">
      <c r="A16" s="42"/>
      <c r="B16" s="39"/>
      <c r="C16" s="36"/>
      <c r="D16" s="36"/>
      <c r="E16" s="36"/>
      <c r="F16" s="39"/>
      <c r="G16" s="149"/>
      <c r="H16" s="149"/>
      <c r="I16" s="39"/>
      <c r="J16" s="39"/>
      <c r="K16" s="25"/>
      <c r="L16" s="52"/>
      <c r="M16" s="52"/>
      <c r="N16" s="52"/>
      <c r="O16" s="52"/>
    </row>
    <row r="17" spans="1:15" x14ac:dyDescent="0.25">
      <c r="A17" s="42"/>
      <c r="B17" s="39"/>
      <c r="C17" s="36"/>
      <c r="D17" s="36"/>
      <c r="E17" s="36"/>
      <c r="F17" s="39"/>
      <c r="G17" s="149"/>
      <c r="H17" s="149"/>
      <c r="I17" s="39"/>
      <c r="J17" s="39"/>
      <c r="K17" s="25"/>
      <c r="L17" s="52"/>
      <c r="M17" s="52"/>
      <c r="N17" s="52"/>
      <c r="O17" s="52"/>
    </row>
    <row r="18" spans="1:15" x14ac:dyDescent="0.25">
      <c r="A18" s="42"/>
      <c r="B18" s="39"/>
      <c r="C18" s="36"/>
      <c r="D18" s="36"/>
      <c r="E18" s="36"/>
      <c r="F18" s="39"/>
      <c r="G18" s="149"/>
      <c r="H18" s="149"/>
      <c r="I18" s="39"/>
      <c r="J18" s="39"/>
      <c r="K18" s="25"/>
      <c r="L18" s="52"/>
      <c r="M18" s="52"/>
      <c r="N18" s="52"/>
      <c r="O18" s="52"/>
    </row>
    <row r="19" spans="1:15" x14ac:dyDescent="0.25">
      <c r="A19" s="42"/>
      <c r="B19" s="39"/>
      <c r="C19" s="36"/>
      <c r="D19" s="36"/>
      <c r="E19" s="36"/>
      <c r="F19" s="39"/>
      <c r="G19" s="149"/>
      <c r="H19" s="149"/>
      <c r="I19" s="39"/>
      <c r="J19" s="39"/>
      <c r="K19" s="25"/>
      <c r="L19" s="52"/>
      <c r="M19" s="52"/>
      <c r="N19" s="52"/>
      <c r="O19" s="52"/>
    </row>
    <row r="20" spans="1:15" x14ac:dyDescent="0.25">
      <c r="A20" s="42"/>
      <c r="B20" s="39"/>
      <c r="C20" s="36"/>
      <c r="D20" s="36"/>
      <c r="E20" s="36"/>
      <c r="F20" s="39"/>
      <c r="G20" s="149"/>
      <c r="H20" s="149"/>
      <c r="I20" s="39"/>
      <c r="J20" s="39"/>
      <c r="K20" s="25"/>
      <c r="L20" s="52"/>
      <c r="M20" s="52"/>
      <c r="N20" s="52"/>
      <c r="O20" s="52"/>
    </row>
    <row r="21" spans="1:15" x14ac:dyDescent="0.25">
      <c r="A21" s="42"/>
      <c r="B21" s="39"/>
      <c r="C21" s="36"/>
      <c r="D21" s="36"/>
      <c r="E21" s="36"/>
      <c r="F21" s="39"/>
      <c r="G21" s="149"/>
      <c r="H21" s="149"/>
      <c r="I21" s="39"/>
      <c r="J21" s="39"/>
      <c r="K21" s="25"/>
      <c r="L21" s="52"/>
      <c r="M21" s="52"/>
      <c r="N21" s="52"/>
      <c r="O21" s="52"/>
    </row>
    <row r="22" spans="1:15" x14ac:dyDescent="0.25">
      <c r="A22" s="42"/>
      <c r="B22" s="39" t="s">
        <v>159</v>
      </c>
      <c r="C22" s="36"/>
      <c r="D22" s="144">
        <v>1E-3</v>
      </c>
      <c r="E22" s="36"/>
      <c r="F22" s="39"/>
      <c r="G22" s="149"/>
      <c r="H22" s="149"/>
      <c r="I22" s="39"/>
      <c r="J22" s="39"/>
      <c r="K22" s="25"/>
      <c r="L22" s="52"/>
      <c r="M22" s="52"/>
      <c r="N22" s="52"/>
      <c r="O22" s="52"/>
    </row>
    <row r="23" spans="1:15" x14ac:dyDescent="0.25">
      <c r="A23" s="42"/>
      <c r="B23" s="62"/>
      <c r="C23" s="45"/>
      <c r="D23" s="63"/>
      <c r="E23" s="64"/>
      <c r="F23" s="64"/>
      <c r="G23" s="64"/>
      <c r="H23" s="64"/>
      <c r="I23" s="64"/>
      <c r="J23" s="64"/>
      <c r="K23" s="25"/>
      <c r="L23" s="52"/>
      <c r="M23" s="52"/>
      <c r="N23" s="52"/>
      <c r="O23" s="52"/>
    </row>
    <row r="24" spans="1:15" x14ac:dyDescent="0.25">
      <c r="A24" s="31" t="s">
        <v>2</v>
      </c>
      <c r="B24" s="62" t="s">
        <v>150</v>
      </c>
      <c r="C24" s="45"/>
      <c r="D24" s="63"/>
      <c r="E24" s="64"/>
      <c r="F24" s="64"/>
      <c r="G24" s="64"/>
      <c r="H24" s="64"/>
      <c r="I24" s="64"/>
      <c r="J24" s="64"/>
      <c r="K24" s="25"/>
      <c r="L24" s="52"/>
      <c r="M24" s="52"/>
      <c r="N24" s="52"/>
      <c r="O24" s="52"/>
    </row>
    <row r="25" spans="1:15" ht="15.75" thickBot="1" x14ac:dyDescent="0.3">
      <c r="A25" s="9">
        <f>INDEX('Point Grid'!$C$8:$I$35,MATCH($A$1,'Point Grid'!$A$8:$A$35,0),MATCH(A24,'Point Grid'!$C$7:$I$7,0))</f>
        <v>0.5</v>
      </c>
      <c r="B25" s="57"/>
      <c r="C25" s="45"/>
      <c r="D25" s="45"/>
      <c r="E25" s="45"/>
      <c r="F25" s="45"/>
      <c r="G25" s="45"/>
      <c r="H25" s="45"/>
      <c r="I25" s="45"/>
      <c r="J25" s="45"/>
      <c r="K25" s="25"/>
      <c r="L25" s="52"/>
      <c r="M25" s="52"/>
      <c r="N25" s="52"/>
      <c r="O25" s="52"/>
    </row>
    <row r="26" spans="1:15" ht="15.75" thickBot="1" x14ac:dyDescent="0.3">
      <c r="A26" s="5"/>
      <c r="B26" s="39"/>
      <c r="C26" s="36"/>
      <c r="D26" s="36"/>
      <c r="E26" s="36"/>
      <c r="F26" s="36"/>
      <c r="G26" s="36"/>
      <c r="H26" s="36"/>
      <c r="I26" s="46"/>
      <c r="J26" s="46"/>
      <c r="K26" s="25"/>
      <c r="L26" s="52"/>
      <c r="M26" s="52"/>
      <c r="N26" s="52"/>
      <c r="O26" s="52"/>
    </row>
    <row r="27" spans="1:15" x14ac:dyDescent="0.25">
      <c r="A27" s="42"/>
      <c r="B27" s="57"/>
      <c r="C27" s="51"/>
      <c r="D27" s="51"/>
      <c r="E27" s="51"/>
      <c r="F27" s="65"/>
      <c r="G27" s="65"/>
      <c r="H27" s="65"/>
      <c r="I27" s="47"/>
      <c r="J27" s="36"/>
      <c r="K27" s="25"/>
      <c r="L27" s="52"/>
      <c r="M27" s="52"/>
      <c r="N27" s="52"/>
      <c r="O27" s="52"/>
    </row>
    <row r="28" spans="1:15" x14ac:dyDescent="0.25">
      <c r="A28" s="31" t="s">
        <v>3</v>
      </c>
      <c r="B28" s="57" t="s">
        <v>151</v>
      </c>
      <c r="C28" s="51"/>
      <c r="D28" s="51"/>
      <c r="E28" s="51"/>
      <c r="F28" s="65"/>
      <c r="G28" s="65"/>
      <c r="H28" s="65"/>
      <c r="I28" s="51"/>
      <c r="J28" s="51"/>
      <c r="K28" s="25"/>
      <c r="L28" s="52"/>
      <c r="M28" s="52"/>
      <c r="N28" s="52"/>
      <c r="O28" s="52"/>
    </row>
    <row r="29" spans="1:15" ht="15.75" thickBot="1" x14ac:dyDescent="0.3">
      <c r="A29" s="9">
        <f>INDEX('Point Grid'!$C$8:$I$35,MATCH($A$1,'Point Grid'!$A$8:$A$35,0),MATCH(A28,'Point Grid'!$C$7:$I$7,0))</f>
        <v>0.75</v>
      </c>
      <c r="B29" s="39"/>
      <c r="C29" s="66"/>
      <c r="D29" s="67"/>
      <c r="E29" s="68"/>
      <c r="F29" s="66"/>
      <c r="G29" s="66"/>
      <c r="H29" s="66"/>
      <c r="I29" s="48"/>
      <c r="J29" s="48"/>
      <c r="K29" s="25"/>
      <c r="L29" s="52"/>
      <c r="M29" s="52"/>
      <c r="N29" s="52"/>
      <c r="O29" s="52"/>
    </row>
    <row r="30" spans="1:15" ht="15.75" thickBot="1" x14ac:dyDescent="0.3">
      <c r="A30" s="5"/>
      <c r="B30" s="39"/>
      <c r="C30" s="66"/>
      <c r="D30" s="67"/>
      <c r="E30" s="68"/>
      <c r="F30" s="66"/>
      <c r="G30" s="66"/>
      <c r="H30" s="66"/>
      <c r="I30" s="48"/>
      <c r="J30" s="48"/>
      <c r="K30" s="25"/>
      <c r="L30" s="52"/>
      <c r="M30" s="52"/>
      <c r="N30" s="52"/>
      <c r="O30" s="52"/>
    </row>
    <row r="31" spans="1:15" x14ac:dyDescent="0.25">
      <c r="A31" s="42"/>
      <c r="B31" s="39"/>
      <c r="C31" s="66"/>
      <c r="D31" s="67"/>
      <c r="E31" s="68"/>
      <c r="F31" s="66"/>
      <c r="G31" s="66"/>
      <c r="H31" s="66"/>
      <c r="I31" s="48"/>
      <c r="J31" s="48"/>
      <c r="K31" s="25"/>
      <c r="L31" s="52"/>
      <c r="M31" s="52"/>
      <c r="N31" s="52"/>
      <c r="O31" s="52"/>
    </row>
    <row r="32" spans="1:15" x14ac:dyDescent="0.25">
      <c r="A32" s="31" t="s">
        <v>4</v>
      </c>
      <c r="B32" s="39" t="s">
        <v>149</v>
      </c>
      <c r="C32" s="66"/>
      <c r="D32" s="67"/>
      <c r="E32" s="68"/>
      <c r="F32" s="66"/>
      <c r="G32" s="66"/>
      <c r="H32" s="66"/>
      <c r="I32" s="48"/>
      <c r="J32" s="48"/>
      <c r="K32" s="25"/>
      <c r="L32" s="52"/>
      <c r="M32" s="52"/>
      <c r="N32" s="52"/>
      <c r="O32" s="52"/>
    </row>
    <row r="33" spans="1:15" ht="15.75" thickBot="1" x14ac:dyDescent="0.3">
      <c r="A33" s="9">
        <f>INDEX('Point Grid'!$C$8:$I$35,MATCH($A$1,'Point Grid'!$A$8:$A$35,0),MATCH(A32,'Point Grid'!$C$7:$I$7,0))</f>
        <v>0.25</v>
      </c>
      <c r="B33" s="39"/>
      <c r="C33" s="66"/>
      <c r="D33" s="67"/>
      <c r="E33" s="68"/>
      <c r="F33" s="66"/>
      <c r="G33" s="66"/>
      <c r="H33" s="66"/>
      <c r="I33" s="48"/>
      <c r="J33" s="48"/>
      <c r="K33" s="25"/>
      <c r="L33" s="52"/>
      <c r="M33" s="52"/>
      <c r="N33" s="52"/>
      <c r="O33" s="52"/>
    </row>
    <row r="34" spans="1:15" ht="15.75" thickBot="1" x14ac:dyDescent="0.3">
      <c r="A34" s="5"/>
      <c r="B34" s="39"/>
      <c r="C34" s="66"/>
      <c r="D34" s="67"/>
      <c r="E34" s="68"/>
      <c r="F34" s="66"/>
      <c r="G34" s="66"/>
      <c r="H34" s="66"/>
      <c r="I34" s="67"/>
      <c r="J34" s="67"/>
      <c r="K34" s="25"/>
      <c r="L34" s="52"/>
      <c r="M34" s="52"/>
      <c r="N34" s="52"/>
      <c r="O34" s="52"/>
    </row>
    <row r="35" spans="1:15" ht="15.75" thickBot="1" x14ac:dyDescent="0.3">
      <c r="A35" s="23"/>
      <c r="B35" s="50"/>
      <c r="C35" s="69"/>
      <c r="D35" s="69"/>
      <c r="E35" s="70"/>
      <c r="F35" s="69"/>
      <c r="G35" s="69"/>
      <c r="H35" s="69"/>
      <c r="I35" s="71"/>
      <c r="J35" s="71"/>
      <c r="K35" s="59"/>
      <c r="L35" s="52"/>
      <c r="M35" s="52"/>
      <c r="N35" s="52"/>
      <c r="O35" s="52"/>
    </row>
    <row r="36" spans="1:15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2:15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2:15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2:15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2:15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2:15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2:15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2:15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2:15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2:15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2:15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2:15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2:15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2:15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2:15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2:1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2:1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2:1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</row>
  </sheetData>
  <mergeCells count="1">
    <mergeCell ref="J1:K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M59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1.85546875" style="28" customWidth="1"/>
    <col min="3" max="3" width="10" style="28" customWidth="1"/>
    <col min="4" max="4" width="10.42578125" style="28" customWidth="1"/>
    <col min="5" max="5" width="14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12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69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1.75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60" x14ac:dyDescent="0.25">
      <c r="A5" s="42"/>
      <c r="B5" s="100" t="s">
        <v>152</v>
      </c>
      <c r="C5" s="100" t="s">
        <v>153</v>
      </c>
      <c r="D5" s="100" t="s">
        <v>154</v>
      </c>
      <c r="E5" s="36"/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04">
        <v>100000</v>
      </c>
      <c r="C6" s="102">
        <v>1</v>
      </c>
      <c r="D6" s="102">
        <v>1</v>
      </c>
      <c r="E6" s="3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04">
        <v>250000</v>
      </c>
      <c r="C7" s="102">
        <v>2.2000000000000002</v>
      </c>
      <c r="D7" s="102">
        <v>2.2000000000000002</v>
      </c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104">
        <v>500000</v>
      </c>
      <c r="C8" s="102">
        <v>2.5</v>
      </c>
      <c r="D8" s="102">
        <v>2.75</v>
      </c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104">
        <v>750000</v>
      </c>
      <c r="C9" s="102">
        <v>2.75</v>
      </c>
      <c r="D9" s="102">
        <v>3</v>
      </c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104">
        <v>1000000</v>
      </c>
      <c r="C10" s="102">
        <v>2.9</v>
      </c>
      <c r="D10" s="102">
        <v>3</v>
      </c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336</v>
      </c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337</v>
      </c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157</v>
      </c>
      <c r="C14" s="36"/>
      <c r="D14" s="36"/>
      <c r="E14" s="131">
        <v>500000000</v>
      </c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62"/>
      <c r="C15" s="45"/>
      <c r="D15" s="63"/>
      <c r="E15" s="64"/>
      <c r="F15" s="64"/>
      <c r="G15" s="64"/>
      <c r="H15" s="64"/>
      <c r="I15" s="25"/>
      <c r="J15" s="52"/>
      <c r="K15" s="52"/>
      <c r="L15" s="52"/>
      <c r="M15" s="52"/>
    </row>
    <row r="16" spans="1:13" x14ac:dyDescent="0.25">
      <c r="A16" s="31" t="s">
        <v>2</v>
      </c>
      <c r="B16" s="159" t="s">
        <v>155</v>
      </c>
      <c r="C16" s="159"/>
      <c r="D16" s="159"/>
      <c r="E16" s="159"/>
      <c r="F16" s="159"/>
      <c r="G16" s="159"/>
      <c r="H16" s="159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0.75</v>
      </c>
      <c r="B17" s="159"/>
      <c r="C17" s="159"/>
      <c r="D17" s="159"/>
      <c r="E17" s="159"/>
      <c r="F17" s="159"/>
      <c r="G17" s="159"/>
      <c r="H17" s="159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36"/>
      <c r="D18" s="36"/>
      <c r="E18" s="36"/>
      <c r="F18" s="36"/>
      <c r="G18" s="46"/>
      <c r="H18" s="46"/>
      <c r="I18" s="25"/>
      <c r="J18" s="52"/>
      <c r="K18" s="52"/>
      <c r="L18" s="52"/>
      <c r="M18" s="52"/>
    </row>
    <row r="19" spans="1:13" x14ac:dyDescent="0.25">
      <c r="A19" s="42"/>
      <c r="B19" s="57"/>
      <c r="C19" s="51"/>
      <c r="D19" s="51"/>
      <c r="E19" s="51"/>
      <c r="F19" s="65"/>
      <c r="G19" s="47"/>
      <c r="H19" s="36"/>
      <c r="I19" s="25"/>
      <c r="J19" s="52"/>
      <c r="K19" s="52"/>
      <c r="L19" s="52"/>
      <c r="M19" s="52"/>
    </row>
    <row r="20" spans="1:13" x14ac:dyDescent="0.25">
      <c r="A20" s="31" t="s">
        <v>3</v>
      </c>
      <c r="B20" s="57" t="s">
        <v>156</v>
      </c>
      <c r="C20" s="51"/>
      <c r="D20" s="51"/>
      <c r="E20" s="51"/>
      <c r="F20" s="65"/>
      <c r="G20" s="51"/>
      <c r="H20" s="51"/>
      <c r="I20" s="25"/>
      <c r="J20" s="52"/>
      <c r="K20" s="52"/>
      <c r="L20" s="52"/>
      <c r="M20" s="52"/>
    </row>
    <row r="21" spans="1:13" ht="15.75" thickBot="1" x14ac:dyDescent="0.3">
      <c r="A21" s="9">
        <f>INDEX('Point Grid'!$C$8:$I$35,MATCH($A$1,'Point Grid'!$A$8:$A$35,0),MATCH(A20,'Point Grid'!$C$7:$I$7,0))</f>
        <v>0.5</v>
      </c>
      <c r="B21" s="39"/>
      <c r="C21" s="66"/>
      <c r="D21" s="67"/>
      <c r="E21" s="68"/>
      <c r="F21" s="66"/>
      <c r="G21" s="48"/>
      <c r="H21" s="48"/>
      <c r="I21" s="25"/>
      <c r="J21" s="52"/>
      <c r="K21" s="52"/>
      <c r="L21" s="52"/>
      <c r="M21" s="52"/>
    </row>
    <row r="22" spans="1:13" ht="15.75" thickBot="1" x14ac:dyDescent="0.3">
      <c r="A22" s="5"/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x14ac:dyDescent="0.25">
      <c r="A23" s="42"/>
      <c r="B23" s="39"/>
      <c r="C23" s="66"/>
      <c r="D23" s="67"/>
      <c r="E23" s="68"/>
      <c r="F23" s="66"/>
      <c r="G23" s="48"/>
      <c r="H23" s="48"/>
      <c r="I23" s="25"/>
      <c r="J23" s="52"/>
      <c r="K23" s="52"/>
      <c r="L23" s="52"/>
      <c r="M23" s="52"/>
    </row>
    <row r="24" spans="1:13" ht="15" customHeight="1" x14ac:dyDescent="0.25">
      <c r="A24" s="31" t="s">
        <v>4</v>
      </c>
      <c r="B24" s="158" t="s">
        <v>158</v>
      </c>
      <c r="C24" s="158"/>
      <c r="D24" s="158"/>
      <c r="E24" s="158"/>
      <c r="F24" s="158"/>
      <c r="G24" s="158"/>
      <c r="H24" s="158"/>
      <c r="I24" s="25"/>
      <c r="J24" s="52"/>
      <c r="K24" s="52"/>
      <c r="L24" s="52"/>
      <c r="M24" s="52"/>
    </row>
    <row r="25" spans="1:13" ht="15.75" thickBot="1" x14ac:dyDescent="0.3">
      <c r="A25" s="9">
        <f>INDEX('Point Grid'!$C$8:$I$35,MATCH($A$1,'Point Grid'!$A$8:$A$35,0),MATCH(A24,'Point Grid'!$C$7:$I$7,0))</f>
        <v>0.5</v>
      </c>
      <c r="B25" s="158"/>
      <c r="C25" s="158"/>
      <c r="D25" s="158"/>
      <c r="E25" s="158"/>
      <c r="F25" s="158"/>
      <c r="G25" s="158"/>
      <c r="H25" s="158"/>
      <c r="I25" s="25"/>
      <c r="J25" s="52"/>
      <c r="K25" s="52"/>
      <c r="L25" s="52"/>
      <c r="M25" s="52"/>
    </row>
    <row r="26" spans="1:13" ht="15.75" thickBot="1" x14ac:dyDescent="0.3">
      <c r="A26" s="5"/>
      <c r="B26" s="158"/>
      <c r="C26" s="158"/>
      <c r="D26" s="158"/>
      <c r="E26" s="158"/>
      <c r="F26" s="158"/>
      <c r="G26" s="158"/>
      <c r="H26" s="158"/>
      <c r="I26" s="25"/>
      <c r="J26" s="52"/>
      <c r="K26" s="52"/>
      <c r="L26" s="52"/>
      <c r="M26" s="52"/>
    </row>
    <row r="27" spans="1:13" ht="15.75" thickBot="1" x14ac:dyDescent="0.3">
      <c r="A27" s="23"/>
      <c r="B27" s="50"/>
      <c r="C27" s="69"/>
      <c r="D27" s="69"/>
      <c r="E27" s="70"/>
      <c r="F27" s="69"/>
      <c r="G27" s="71"/>
      <c r="H27" s="71"/>
      <c r="I27" s="59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</sheetData>
  <mergeCells count="3">
    <mergeCell ref="H1:I1"/>
    <mergeCell ref="B16:H17"/>
    <mergeCell ref="B24:H26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52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6.140625" style="28" customWidth="1"/>
    <col min="3" max="3" width="15.140625" style="28" customWidth="1"/>
    <col min="4" max="4" width="13.85546875" style="28" customWidth="1"/>
    <col min="5" max="5" width="14" style="28" customWidth="1"/>
    <col min="6" max="6" width="15.28515625" style="28" customWidth="1"/>
    <col min="7" max="7" width="11.8554687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13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34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45" x14ac:dyDescent="0.25">
      <c r="A5" s="42"/>
      <c r="B5" s="100" t="s">
        <v>136</v>
      </c>
      <c r="C5" s="100" t="s">
        <v>160</v>
      </c>
      <c r="D5" s="100" t="s">
        <v>161</v>
      </c>
      <c r="E5" s="100" t="s">
        <v>162</v>
      </c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77">
        <v>1</v>
      </c>
      <c r="C6" s="98">
        <v>90</v>
      </c>
      <c r="D6" s="102">
        <v>0.8</v>
      </c>
      <c r="E6" s="102">
        <v>0.7</v>
      </c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>
        <v>2</v>
      </c>
      <c r="C7" s="98">
        <v>300</v>
      </c>
      <c r="D7" s="102">
        <v>1</v>
      </c>
      <c r="E7" s="102">
        <v>1</v>
      </c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3</v>
      </c>
      <c r="C8" s="98">
        <v>260</v>
      </c>
      <c r="D8" s="102">
        <v>1.1499999999999999</v>
      </c>
      <c r="E8" s="102">
        <v>1.1000000000000001</v>
      </c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 t="s">
        <v>93</v>
      </c>
      <c r="C9" s="98">
        <v>650</v>
      </c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/>
      <c r="C10" s="36"/>
      <c r="D10" s="36"/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 t="s">
        <v>163</v>
      </c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/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166</v>
      </c>
      <c r="C13" s="36"/>
      <c r="D13" s="99">
        <v>0.1</v>
      </c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338</v>
      </c>
      <c r="C14" s="36"/>
      <c r="D14" s="36"/>
      <c r="E14" s="36"/>
      <c r="F14" s="39"/>
      <c r="G14" s="39"/>
      <c r="H14" s="99">
        <v>0.13</v>
      </c>
      <c r="I14" s="25"/>
      <c r="J14" s="52"/>
      <c r="K14" s="52"/>
      <c r="L14" s="52"/>
      <c r="M14" s="52"/>
    </row>
    <row r="15" spans="1:13" x14ac:dyDescent="0.25">
      <c r="A15" s="42"/>
      <c r="B15" s="39" t="s">
        <v>164</v>
      </c>
      <c r="C15" s="36"/>
      <c r="D15" s="36"/>
      <c r="E15" s="36"/>
      <c r="F15" s="39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62"/>
      <c r="C16" s="45"/>
      <c r="D16" s="63"/>
      <c r="E16" s="64"/>
      <c r="F16" s="64"/>
      <c r="G16" s="64"/>
      <c r="H16" s="64"/>
      <c r="I16" s="25"/>
      <c r="J16" s="52"/>
      <c r="K16" s="52"/>
      <c r="L16" s="52"/>
      <c r="M16" s="52"/>
    </row>
    <row r="17" spans="1:13" x14ac:dyDescent="0.25">
      <c r="A17" s="31" t="s">
        <v>2</v>
      </c>
      <c r="B17" s="62" t="s">
        <v>165</v>
      </c>
      <c r="C17" s="45"/>
      <c r="D17" s="63"/>
      <c r="E17" s="64"/>
      <c r="F17" s="64"/>
      <c r="G17" s="64"/>
      <c r="H17" s="64"/>
      <c r="I17" s="25"/>
      <c r="J17" s="52"/>
      <c r="K17" s="52"/>
      <c r="L17" s="52"/>
      <c r="M17" s="52"/>
    </row>
    <row r="18" spans="1:13" ht="15.75" thickBot="1" x14ac:dyDescent="0.3">
      <c r="A18" s="9">
        <f>INDEX('Point Grid'!$C$8:$I$35,MATCH($A$1,'Point Grid'!$A$8:$A$35,0),MATCH(A17,'Point Grid'!$C$7:$I$7,0))</f>
        <v>2.25</v>
      </c>
      <c r="B18" s="57"/>
      <c r="C18" s="45"/>
      <c r="D18" s="45"/>
      <c r="E18" s="45"/>
      <c r="F18" s="45"/>
      <c r="G18" s="45"/>
      <c r="H18" s="45"/>
      <c r="I18" s="25"/>
      <c r="J18" s="52"/>
      <c r="K18" s="52"/>
      <c r="L18" s="52"/>
      <c r="M18" s="52"/>
    </row>
    <row r="19" spans="1:13" ht="15.75" thickBot="1" x14ac:dyDescent="0.3">
      <c r="A19" s="5"/>
      <c r="B19" s="39"/>
      <c r="C19" s="36"/>
      <c r="D19" s="36"/>
      <c r="E19" s="36"/>
      <c r="F19" s="36"/>
      <c r="G19" s="46"/>
      <c r="H19" s="46"/>
      <c r="I19" s="25"/>
      <c r="J19" s="52"/>
      <c r="K19" s="52"/>
      <c r="L19" s="52"/>
      <c r="M19" s="52"/>
    </row>
    <row r="20" spans="1:13" ht="15.75" thickBot="1" x14ac:dyDescent="0.3">
      <c r="A20" s="23"/>
      <c r="B20" s="50"/>
      <c r="C20" s="69"/>
      <c r="D20" s="69"/>
      <c r="E20" s="70"/>
      <c r="F20" s="69"/>
      <c r="G20" s="71"/>
      <c r="H20" s="71"/>
      <c r="I20" s="59"/>
      <c r="J20" s="52"/>
      <c r="K20" s="52"/>
      <c r="L20" s="52"/>
      <c r="M20" s="52"/>
    </row>
    <row r="21" spans="1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M50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2.28515625" style="28" customWidth="1"/>
    <col min="3" max="3" width="9.85546875" style="28" customWidth="1"/>
    <col min="4" max="5" width="10.85546875" style="28" customWidth="1"/>
    <col min="6" max="9" width="9.42578125" style="28" customWidth="1"/>
    <col min="10" max="16384" width="9.140625" style="28"/>
  </cols>
  <sheetData>
    <row r="1" spans="1:13" x14ac:dyDescent="0.25">
      <c r="A1" s="7">
        <v>14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167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1.5</v>
      </c>
      <c r="B4" s="107"/>
      <c r="C4" s="108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107" t="s">
        <v>169</v>
      </c>
      <c r="C5" s="143">
        <v>300000</v>
      </c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07" t="s">
        <v>170</v>
      </c>
      <c r="C6" s="131">
        <v>500000</v>
      </c>
      <c r="D6" s="36"/>
      <c r="E6" s="36"/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07" t="s">
        <v>171</v>
      </c>
      <c r="C7" s="131">
        <v>22000</v>
      </c>
      <c r="D7" s="36"/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107" t="s">
        <v>172</v>
      </c>
      <c r="C8" s="131">
        <v>84000</v>
      </c>
      <c r="D8" s="36"/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107" t="s">
        <v>168</v>
      </c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39"/>
      <c r="C10" s="36"/>
      <c r="D10" s="36"/>
      <c r="E10" s="36"/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31" t="s">
        <v>2</v>
      </c>
      <c r="B11" s="62" t="s">
        <v>173</v>
      </c>
      <c r="C11" s="45"/>
      <c r="D11" s="63"/>
      <c r="E11" s="64"/>
      <c r="F11" s="64"/>
      <c r="G11" s="64"/>
      <c r="H11" s="64"/>
      <c r="I11" s="25"/>
      <c r="J11" s="52"/>
      <c r="K11" s="52"/>
      <c r="L11" s="52"/>
      <c r="M11" s="52"/>
    </row>
    <row r="12" spans="1:13" ht="15.75" thickBot="1" x14ac:dyDescent="0.3">
      <c r="A12" s="9">
        <f>INDEX('Point Grid'!$C$8:$I$35,MATCH($A$1,'Point Grid'!$A$8:$A$35,0),MATCH(A11,'Point Grid'!$C$7:$I$7,0))</f>
        <v>0.5</v>
      </c>
      <c r="B12" s="57"/>
      <c r="C12" s="45"/>
      <c r="D12" s="45"/>
      <c r="E12" s="45"/>
      <c r="F12" s="45"/>
      <c r="G12" s="45"/>
      <c r="H12" s="45"/>
      <c r="I12" s="25"/>
      <c r="J12" s="52"/>
      <c r="K12" s="52"/>
      <c r="L12" s="52"/>
      <c r="M12" s="52"/>
    </row>
    <row r="13" spans="1:13" ht="15.75" thickBot="1" x14ac:dyDescent="0.3">
      <c r="A13" s="5"/>
      <c r="B13" s="39"/>
      <c r="C13" s="36"/>
      <c r="D13" s="36"/>
      <c r="E13" s="36"/>
      <c r="F13" s="36"/>
      <c r="G13" s="46"/>
      <c r="H13" s="46"/>
      <c r="I13" s="25"/>
      <c r="J13" s="52"/>
      <c r="K13" s="52"/>
      <c r="L13" s="52"/>
      <c r="M13" s="52"/>
    </row>
    <row r="14" spans="1:13" x14ac:dyDescent="0.25">
      <c r="A14" s="42"/>
      <c r="B14" s="57"/>
      <c r="C14" s="51"/>
      <c r="D14" s="51"/>
      <c r="E14" s="51"/>
      <c r="F14" s="65"/>
      <c r="G14" s="47"/>
      <c r="H14" s="36"/>
      <c r="I14" s="25"/>
      <c r="J14" s="52"/>
      <c r="K14" s="52"/>
      <c r="L14" s="52"/>
      <c r="M14" s="52"/>
    </row>
    <row r="15" spans="1:13" x14ac:dyDescent="0.25">
      <c r="A15" s="31" t="s">
        <v>3</v>
      </c>
      <c r="B15" s="157" t="s">
        <v>174</v>
      </c>
      <c r="C15" s="157"/>
      <c r="D15" s="157"/>
      <c r="E15" s="157"/>
      <c r="F15" s="157"/>
      <c r="G15" s="157"/>
      <c r="H15" s="157"/>
      <c r="I15" s="25"/>
      <c r="J15" s="52"/>
      <c r="K15" s="52"/>
      <c r="L15" s="52"/>
      <c r="M15" s="52"/>
    </row>
    <row r="16" spans="1:13" ht="15.75" thickBot="1" x14ac:dyDescent="0.3">
      <c r="A16" s="9">
        <f>INDEX('Point Grid'!$C$8:$I$35,MATCH($A$1,'Point Grid'!$A$8:$A$35,0),MATCH(A15,'Point Grid'!$C$7:$I$7,0))</f>
        <v>1</v>
      </c>
      <c r="B16" s="157"/>
      <c r="C16" s="157"/>
      <c r="D16" s="157"/>
      <c r="E16" s="157"/>
      <c r="F16" s="157"/>
      <c r="G16" s="157"/>
      <c r="H16" s="157"/>
      <c r="I16" s="25"/>
      <c r="J16" s="52"/>
      <c r="K16" s="52"/>
      <c r="L16" s="52"/>
      <c r="M16" s="52"/>
    </row>
    <row r="17" spans="1:13" ht="15.75" thickBot="1" x14ac:dyDescent="0.3">
      <c r="A17" s="5"/>
      <c r="B17" s="39"/>
      <c r="C17" s="66"/>
      <c r="D17" s="67"/>
      <c r="E17" s="68"/>
      <c r="F17" s="66"/>
      <c r="G17" s="48"/>
      <c r="H17" s="48"/>
      <c r="I17" s="25"/>
      <c r="J17" s="52"/>
      <c r="K17" s="52"/>
      <c r="L17" s="52"/>
      <c r="M17" s="52"/>
    </row>
    <row r="18" spans="1:13" ht="15.75" thickBot="1" x14ac:dyDescent="0.3">
      <c r="A18" s="23"/>
      <c r="B18" s="50"/>
      <c r="C18" s="69"/>
      <c r="D18" s="69"/>
      <c r="E18" s="70"/>
      <c r="F18" s="69"/>
      <c r="G18" s="71"/>
      <c r="H18" s="71"/>
      <c r="I18" s="59"/>
      <c r="J18" s="52"/>
      <c r="K18" s="52"/>
      <c r="L18" s="52"/>
      <c r="M18" s="52"/>
    </row>
    <row r="19" spans="1:13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</sheetData>
  <mergeCells count="2">
    <mergeCell ref="H1:I1"/>
    <mergeCell ref="B15:H16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73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3.28515625" style="28" customWidth="1"/>
    <col min="3" max="4" width="12.42578125" style="28" customWidth="1"/>
    <col min="5" max="5" width="15.28515625" style="28" customWidth="1"/>
    <col min="6" max="6" width="10.28515625" style="28" customWidth="1"/>
    <col min="7" max="7" width="13.14062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15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175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4.75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45" x14ac:dyDescent="0.25">
      <c r="A5" s="42"/>
      <c r="B5" s="100" t="s">
        <v>42</v>
      </c>
      <c r="C5" s="161" t="s">
        <v>176</v>
      </c>
      <c r="D5" s="161"/>
      <c r="E5" s="111"/>
      <c r="F5" s="100" t="s">
        <v>38</v>
      </c>
      <c r="G5" s="100" t="s">
        <v>76</v>
      </c>
      <c r="H5" s="39"/>
      <c r="I5" s="25"/>
      <c r="J5" s="52"/>
      <c r="K5" s="52"/>
      <c r="L5" s="52"/>
      <c r="M5" s="52"/>
    </row>
    <row r="6" spans="1:13" x14ac:dyDescent="0.25">
      <c r="A6" s="42"/>
      <c r="B6" s="77">
        <v>2014</v>
      </c>
      <c r="C6" s="162">
        <v>5615</v>
      </c>
      <c r="D6" s="162"/>
      <c r="E6" s="36"/>
      <c r="F6" s="77">
        <v>2014</v>
      </c>
      <c r="G6" s="98">
        <v>10800</v>
      </c>
      <c r="H6" s="39"/>
      <c r="I6" s="25"/>
      <c r="J6" s="52"/>
      <c r="K6" s="52"/>
      <c r="L6" s="52"/>
      <c r="M6" s="52"/>
    </row>
    <row r="7" spans="1:13" x14ac:dyDescent="0.25">
      <c r="A7" s="42"/>
      <c r="B7" s="77">
        <v>2015</v>
      </c>
      <c r="C7" s="162">
        <v>4315</v>
      </c>
      <c r="D7" s="162"/>
      <c r="E7" s="36"/>
      <c r="F7" s="77">
        <v>2015</v>
      </c>
      <c r="G7" s="98">
        <v>11250</v>
      </c>
      <c r="H7" s="39"/>
      <c r="I7" s="25"/>
      <c r="J7" s="52"/>
      <c r="K7" s="52"/>
      <c r="L7" s="52"/>
      <c r="M7" s="52"/>
    </row>
    <row r="8" spans="1:13" x14ac:dyDescent="0.25">
      <c r="A8" s="42"/>
      <c r="B8" s="77">
        <v>2016</v>
      </c>
      <c r="C8" s="162">
        <v>2745</v>
      </c>
      <c r="D8" s="162"/>
      <c r="E8" s="36"/>
      <c r="F8" s="77">
        <v>2016</v>
      </c>
      <c r="G8" s="98">
        <v>12375</v>
      </c>
      <c r="H8" s="39"/>
      <c r="I8" s="25"/>
      <c r="J8" s="52"/>
      <c r="K8" s="52"/>
      <c r="L8" s="52"/>
      <c r="M8" s="52"/>
    </row>
    <row r="9" spans="1:13" x14ac:dyDescent="0.25">
      <c r="A9" s="42"/>
      <c r="B9" s="36"/>
      <c r="C9" s="36"/>
      <c r="D9" s="36"/>
      <c r="E9" s="36"/>
      <c r="F9" s="36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160" t="s">
        <v>177</v>
      </c>
      <c r="C10" s="160"/>
      <c r="D10" s="160"/>
      <c r="E10" s="36"/>
      <c r="F10" s="36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110" t="s">
        <v>178</v>
      </c>
      <c r="C11" s="110" t="s">
        <v>179</v>
      </c>
      <c r="D11" s="110" t="s">
        <v>180</v>
      </c>
      <c r="E11" s="36"/>
      <c r="F11" s="36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77">
        <v>2.089</v>
      </c>
      <c r="C12" s="77">
        <v>1.3680000000000001</v>
      </c>
      <c r="D12" s="77">
        <v>1.07</v>
      </c>
      <c r="E12" s="36"/>
      <c r="F12" s="36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/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39</v>
      </c>
      <c r="C14" s="36"/>
      <c r="D14" s="36"/>
      <c r="E14" s="36"/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39" t="s">
        <v>181</v>
      </c>
      <c r="C15" s="36"/>
      <c r="D15" s="36"/>
      <c r="E15" s="36"/>
      <c r="F15" s="39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39" t="s">
        <v>185</v>
      </c>
      <c r="C16" s="36"/>
      <c r="D16" s="36"/>
      <c r="E16" s="36"/>
      <c r="F16" s="39"/>
      <c r="G16" s="99">
        <v>0.05</v>
      </c>
      <c r="H16" s="39"/>
      <c r="I16" s="25"/>
      <c r="J16" s="52"/>
      <c r="K16" s="52"/>
      <c r="L16" s="52"/>
      <c r="M16" s="52"/>
    </row>
    <row r="17" spans="1:13" x14ac:dyDescent="0.25">
      <c r="A17" s="42"/>
      <c r="B17" s="39" t="s">
        <v>186</v>
      </c>
      <c r="C17" s="36"/>
      <c r="D17" s="36"/>
      <c r="E17" s="36"/>
      <c r="F17" s="39"/>
      <c r="G17" s="99">
        <v>0.04</v>
      </c>
      <c r="H17" s="39"/>
      <c r="I17" s="25"/>
      <c r="J17" s="52"/>
      <c r="K17" s="52"/>
      <c r="L17" s="52"/>
      <c r="M17" s="52"/>
    </row>
    <row r="18" spans="1:13" x14ac:dyDescent="0.25">
      <c r="A18" s="42"/>
      <c r="B18" s="39" t="s">
        <v>182</v>
      </c>
      <c r="C18" s="36"/>
      <c r="D18" s="36"/>
      <c r="E18" s="36"/>
      <c r="F18" s="39"/>
      <c r="G18" s="99">
        <v>0.05</v>
      </c>
      <c r="H18" s="39"/>
      <c r="I18" s="25"/>
      <c r="J18" s="52"/>
      <c r="K18" s="52"/>
      <c r="L18" s="52"/>
      <c r="M18" s="52"/>
    </row>
    <row r="19" spans="1:13" x14ac:dyDescent="0.25">
      <c r="A19" s="42"/>
      <c r="B19" s="39" t="s">
        <v>187</v>
      </c>
      <c r="C19" s="36"/>
      <c r="D19" s="36"/>
      <c r="E19" s="36"/>
      <c r="F19" s="39"/>
      <c r="G19" s="99">
        <v>0.15</v>
      </c>
      <c r="H19" s="39"/>
      <c r="I19" s="25"/>
      <c r="J19" s="52"/>
      <c r="K19" s="52"/>
      <c r="L19" s="52"/>
      <c r="M19" s="52"/>
    </row>
    <row r="20" spans="1:13" x14ac:dyDescent="0.25">
      <c r="A20" s="42"/>
      <c r="B20" s="39" t="s">
        <v>188</v>
      </c>
      <c r="C20" s="36"/>
      <c r="D20" s="36"/>
      <c r="E20" s="36"/>
      <c r="F20" s="39"/>
      <c r="G20" s="99">
        <v>0.25</v>
      </c>
      <c r="H20" s="39"/>
      <c r="I20" s="25"/>
      <c r="J20" s="52"/>
      <c r="K20" s="52"/>
      <c r="L20" s="52"/>
      <c r="M20" s="52"/>
    </row>
    <row r="21" spans="1:13" x14ac:dyDescent="0.25">
      <c r="A21" s="42"/>
      <c r="B21" s="39" t="s">
        <v>118</v>
      </c>
      <c r="C21" s="36"/>
      <c r="D21" s="36"/>
      <c r="E21" s="36"/>
      <c r="F21" s="39"/>
      <c r="G21" s="99">
        <v>0.05</v>
      </c>
      <c r="H21" s="39"/>
      <c r="I21" s="25"/>
      <c r="J21" s="52"/>
      <c r="K21" s="52"/>
      <c r="L21" s="52"/>
      <c r="M21" s="52"/>
    </row>
    <row r="22" spans="1:13" x14ac:dyDescent="0.25">
      <c r="A22" s="42"/>
      <c r="B22" s="39" t="s">
        <v>183</v>
      </c>
      <c r="C22" s="36"/>
      <c r="D22" s="36"/>
      <c r="E22" s="36"/>
      <c r="F22" s="39"/>
      <c r="G22" s="99">
        <v>0.06</v>
      </c>
      <c r="H22" s="39"/>
      <c r="I22" s="25"/>
      <c r="J22" s="52"/>
      <c r="K22" s="52"/>
      <c r="L22" s="52"/>
      <c r="M22" s="52"/>
    </row>
    <row r="23" spans="1:13" x14ac:dyDescent="0.25">
      <c r="A23" s="31"/>
      <c r="B23" s="39" t="s">
        <v>184</v>
      </c>
      <c r="C23" s="36"/>
      <c r="D23" s="36"/>
      <c r="E23" s="51"/>
      <c r="F23" s="35"/>
      <c r="G23" s="35"/>
      <c r="H23" s="35"/>
      <c r="I23" s="25"/>
      <c r="J23" s="52"/>
      <c r="K23" s="52"/>
      <c r="L23" s="52"/>
      <c r="M23" s="52"/>
    </row>
    <row r="24" spans="1:13" x14ac:dyDescent="0.25">
      <c r="A24" s="9"/>
      <c r="B24" s="39" t="s">
        <v>339</v>
      </c>
      <c r="C24" s="45"/>
      <c r="D24" s="63"/>
      <c r="E24" s="64"/>
      <c r="F24" s="64"/>
      <c r="G24" s="64"/>
      <c r="H24" s="64"/>
      <c r="I24" s="25"/>
      <c r="J24" s="52"/>
      <c r="K24" s="52"/>
      <c r="L24" s="52"/>
      <c r="M24" s="52"/>
    </row>
    <row r="25" spans="1:13" x14ac:dyDescent="0.25">
      <c r="A25" s="42"/>
      <c r="B25" s="62"/>
      <c r="C25" s="45"/>
      <c r="D25" s="63"/>
      <c r="E25" s="64"/>
      <c r="F25" s="64"/>
      <c r="G25" s="64"/>
      <c r="H25" s="64"/>
      <c r="I25" s="25"/>
      <c r="J25" s="52"/>
      <c r="K25" s="52"/>
      <c r="L25" s="52"/>
      <c r="M25" s="52"/>
    </row>
    <row r="26" spans="1:13" x14ac:dyDescent="0.25">
      <c r="A26" s="31" t="s">
        <v>2</v>
      </c>
      <c r="B26" s="62" t="s">
        <v>189</v>
      </c>
      <c r="C26" s="45"/>
      <c r="D26" s="63"/>
      <c r="E26" s="64"/>
      <c r="F26" s="64"/>
      <c r="G26" s="64"/>
      <c r="H26" s="64"/>
      <c r="I26" s="25"/>
      <c r="J26" s="52"/>
      <c r="K26" s="52"/>
      <c r="L26" s="52"/>
      <c r="M26" s="52"/>
    </row>
    <row r="27" spans="1:13" ht="15.75" thickBot="1" x14ac:dyDescent="0.3">
      <c r="A27" s="9">
        <f>INDEX('Point Grid'!$C$8:$I$35,MATCH($A$1,'Point Grid'!$A$8:$A$35,0),MATCH(A26,'Point Grid'!$C$7:$I$7,0))</f>
        <v>0.5</v>
      </c>
      <c r="B27" s="57"/>
      <c r="C27" s="45"/>
      <c r="D27" s="45"/>
      <c r="E27" s="45"/>
      <c r="F27" s="45"/>
      <c r="G27" s="45"/>
      <c r="H27" s="45"/>
      <c r="I27" s="25"/>
      <c r="J27" s="52"/>
      <c r="K27" s="52"/>
      <c r="L27" s="52"/>
      <c r="M27" s="52"/>
    </row>
    <row r="28" spans="1:13" ht="15.75" thickBot="1" x14ac:dyDescent="0.3">
      <c r="A28" s="5"/>
      <c r="B28" s="39"/>
      <c r="C28" s="36"/>
      <c r="D28" s="36"/>
      <c r="E28" s="36"/>
      <c r="F28" s="36"/>
      <c r="G28" s="46"/>
      <c r="H28" s="46"/>
      <c r="I28" s="25"/>
      <c r="J28" s="52"/>
      <c r="K28" s="52"/>
      <c r="L28" s="52"/>
      <c r="M28" s="52"/>
    </row>
    <row r="29" spans="1:13" x14ac:dyDescent="0.25">
      <c r="A29" s="42"/>
      <c r="B29" s="57"/>
      <c r="C29" s="51"/>
      <c r="D29" s="51"/>
      <c r="E29" s="51"/>
      <c r="F29" s="65"/>
      <c r="G29" s="47"/>
      <c r="H29" s="36"/>
      <c r="I29" s="25"/>
      <c r="J29" s="52"/>
      <c r="K29" s="52"/>
      <c r="L29" s="52"/>
      <c r="M29" s="52"/>
    </row>
    <row r="30" spans="1:13" x14ac:dyDescent="0.25">
      <c r="A30" s="31" t="s">
        <v>3</v>
      </c>
      <c r="B30" s="157" t="s">
        <v>190</v>
      </c>
      <c r="C30" s="157"/>
      <c r="D30" s="157"/>
      <c r="E30" s="157"/>
      <c r="F30" s="157"/>
      <c r="G30" s="157"/>
      <c r="H30" s="157"/>
      <c r="I30" s="25"/>
      <c r="J30" s="52"/>
      <c r="K30" s="52"/>
      <c r="L30" s="52"/>
      <c r="M30" s="52"/>
    </row>
    <row r="31" spans="1:13" ht="15.75" thickBot="1" x14ac:dyDescent="0.3">
      <c r="A31" s="9">
        <f>INDEX('Point Grid'!$C$8:$I$35,MATCH($A$1,'Point Grid'!$A$8:$A$35,0),MATCH(A30,'Point Grid'!$C$7:$I$7,0))</f>
        <v>0.75</v>
      </c>
      <c r="B31" s="157"/>
      <c r="C31" s="157"/>
      <c r="D31" s="157"/>
      <c r="E31" s="157"/>
      <c r="F31" s="157"/>
      <c r="G31" s="157"/>
      <c r="H31" s="157"/>
      <c r="I31" s="25"/>
      <c r="J31" s="52"/>
      <c r="K31" s="52"/>
      <c r="L31" s="52"/>
      <c r="M31" s="52"/>
    </row>
    <row r="32" spans="1:13" ht="15.75" thickBot="1" x14ac:dyDescent="0.3">
      <c r="A32" s="5"/>
      <c r="B32" s="39"/>
      <c r="C32" s="66"/>
      <c r="D32" s="67"/>
      <c r="E32" s="68"/>
      <c r="F32" s="66"/>
      <c r="G32" s="48"/>
      <c r="H32" s="48"/>
      <c r="I32" s="25"/>
      <c r="J32" s="52"/>
      <c r="K32" s="52"/>
      <c r="L32" s="52"/>
      <c r="M32" s="52"/>
    </row>
    <row r="33" spans="1:13" x14ac:dyDescent="0.25">
      <c r="A33" s="42"/>
      <c r="B33" s="39"/>
      <c r="C33" s="66"/>
      <c r="D33" s="67"/>
      <c r="E33" s="68"/>
      <c r="F33" s="66"/>
      <c r="G33" s="48"/>
      <c r="H33" s="48"/>
      <c r="I33" s="25"/>
      <c r="J33" s="52"/>
      <c r="K33" s="52"/>
      <c r="L33" s="52"/>
      <c r="M33" s="52"/>
    </row>
    <row r="34" spans="1:13" x14ac:dyDescent="0.25">
      <c r="A34" s="31" t="s">
        <v>4</v>
      </c>
      <c r="B34" s="158" t="s">
        <v>191</v>
      </c>
      <c r="C34" s="158"/>
      <c r="D34" s="158"/>
      <c r="E34" s="158"/>
      <c r="F34" s="158"/>
      <c r="G34" s="158"/>
      <c r="H34" s="158"/>
      <c r="I34" s="25"/>
      <c r="J34" s="52"/>
      <c r="K34" s="52"/>
      <c r="L34" s="52"/>
      <c r="M34" s="52"/>
    </row>
    <row r="35" spans="1:13" ht="15.75" thickBot="1" x14ac:dyDescent="0.3">
      <c r="A35" s="9">
        <f>INDEX('Point Grid'!$C$8:$I$35,MATCH($A$1,'Point Grid'!$A$8:$A$35,0),MATCH(A34,'Point Grid'!$C$7:$I$7,0))</f>
        <v>0.5</v>
      </c>
      <c r="B35" s="158"/>
      <c r="C35" s="158"/>
      <c r="D35" s="158"/>
      <c r="E35" s="158"/>
      <c r="F35" s="158"/>
      <c r="G35" s="158"/>
      <c r="H35" s="158"/>
      <c r="I35" s="25"/>
      <c r="J35" s="52"/>
      <c r="K35" s="52"/>
      <c r="L35" s="52"/>
      <c r="M35" s="52"/>
    </row>
    <row r="36" spans="1:13" ht="15.75" thickBot="1" x14ac:dyDescent="0.3">
      <c r="A36" s="5"/>
      <c r="B36" s="39"/>
      <c r="C36" s="66"/>
      <c r="D36" s="67"/>
      <c r="E36" s="68"/>
      <c r="F36" s="66"/>
      <c r="G36" s="67"/>
      <c r="H36" s="67"/>
      <c r="I36" s="25"/>
      <c r="J36" s="52"/>
      <c r="K36" s="52"/>
      <c r="L36" s="52"/>
      <c r="M36" s="52"/>
    </row>
    <row r="37" spans="1:13" x14ac:dyDescent="0.25">
      <c r="A37" s="42"/>
      <c r="B37" s="39"/>
      <c r="C37" s="66"/>
      <c r="D37" s="67"/>
      <c r="E37" s="68"/>
      <c r="F37" s="66"/>
      <c r="G37" s="48"/>
      <c r="H37" s="48"/>
      <c r="I37" s="25"/>
      <c r="J37" s="52"/>
      <c r="K37" s="52"/>
      <c r="L37" s="52"/>
      <c r="M37" s="52"/>
    </row>
    <row r="38" spans="1:13" x14ac:dyDescent="0.25">
      <c r="A38" s="31" t="s">
        <v>5</v>
      </c>
      <c r="B38" s="158" t="s">
        <v>192</v>
      </c>
      <c r="C38" s="158"/>
      <c r="D38" s="158"/>
      <c r="E38" s="158"/>
      <c r="F38" s="158"/>
      <c r="G38" s="158"/>
      <c r="H38" s="158"/>
      <c r="I38" s="25"/>
      <c r="J38" s="52"/>
      <c r="K38" s="52"/>
      <c r="L38" s="52"/>
      <c r="M38" s="52"/>
    </row>
    <row r="39" spans="1:13" ht="15.75" thickBot="1" x14ac:dyDescent="0.3">
      <c r="A39" s="9">
        <f>INDEX('Point Grid'!$C$8:$I$35,MATCH($A$1,'Point Grid'!$A$8:$A$35,0),MATCH(A38,'Point Grid'!$C$7:$I$7,0))</f>
        <v>3</v>
      </c>
      <c r="B39" s="158"/>
      <c r="C39" s="158"/>
      <c r="D39" s="158"/>
      <c r="E39" s="158"/>
      <c r="F39" s="158"/>
      <c r="G39" s="158"/>
      <c r="H39" s="158"/>
      <c r="I39" s="25"/>
      <c r="J39" s="52"/>
      <c r="K39" s="52"/>
      <c r="L39" s="52"/>
      <c r="M39" s="52"/>
    </row>
    <row r="40" spans="1:13" ht="15.75" thickBot="1" x14ac:dyDescent="0.3">
      <c r="A40" s="5"/>
      <c r="B40" s="39"/>
      <c r="C40" s="66"/>
      <c r="D40" s="67"/>
      <c r="E40" s="68"/>
      <c r="F40" s="66"/>
      <c r="G40" s="67"/>
      <c r="H40" s="67"/>
      <c r="I40" s="25"/>
      <c r="J40" s="52"/>
      <c r="K40" s="52"/>
      <c r="L40" s="52"/>
      <c r="M40" s="52"/>
    </row>
    <row r="41" spans="1:13" ht="15.75" thickBot="1" x14ac:dyDescent="0.3">
      <c r="A41" s="23"/>
      <c r="B41" s="50"/>
      <c r="C41" s="69"/>
      <c r="D41" s="69"/>
      <c r="E41" s="70"/>
      <c r="F41" s="69"/>
      <c r="G41" s="71"/>
      <c r="H41" s="71"/>
      <c r="I41" s="59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D68" s="52"/>
      <c r="E68" s="52"/>
      <c r="F68" s="52"/>
      <c r="G68" s="52"/>
      <c r="H68" s="52"/>
      <c r="I68" s="52"/>
    </row>
    <row r="69" spans="2:9" x14ac:dyDescent="0.25">
      <c r="B69" s="52"/>
      <c r="C69" s="52"/>
      <c r="D69" s="52"/>
      <c r="E69" s="52"/>
      <c r="F69" s="52"/>
      <c r="G69" s="52"/>
      <c r="H69" s="52"/>
      <c r="I69" s="52"/>
    </row>
    <row r="70" spans="2:9" x14ac:dyDescent="0.25">
      <c r="B70" s="52"/>
      <c r="C70" s="52"/>
      <c r="D70" s="52"/>
      <c r="E70" s="52"/>
      <c r="F70" s="52"/>
      <c r="G70" s="52"/>
      <c r="H70" s="52"/>
      <c r="I70" s="52"/>
    </row>
    <row r="71" spans="2:9" x14ac:dyDescent="0.25">
      <c r="B71" s="52"/>
      <c r="C71" s="52"/>
      <c r="D71" s="52"/>
      <c r="E71" s="52"/>
      <c r="F71" s="52"/>
      <c r="G71" s="52"/>
      <c r="H71" s="52"/>
      <c r="I71" s="52"/>
    </row>
    <row r="72" spans="2:9" x14ac:dyDescent="0.25">
      <c r="B72" s="52"/>
      <c r="C72" s="52"/>
      <c r="D72" s="52"/>
      <c r="E72" s="52"/>
      <c r="F72" s="52"/>
      <c r="G72" s="52"/>
      <c r="H72" s="52"/>
      <c r="I72" s="52"/>
    </row>
    <row r="73" spans="2:9" x14ac:dyDescent="0.25">
      <c r="B73" s="52"/>
      <c r="C73" s="52"/>
      <c r="D73" s="52"/>
      <c r="E73" s="52"/>
      <c r="F73" s="52"/>
      <c r="G73" s="52"/>
      <c r="H73" s="52"/>
      <c r="I73" s="52"/>
    </row>
  </sheetData>
  <mergeCells count="9">
    <mergeCell ref="B30:H31"/>
    <mergeCell ref="B34:H35"/>
    <mergeCell ref="B38:H39"/>
    <mergeCell ref="H1:I1"/>
    <mergeCell ref="B10:D10"/>
    <mergeCell ref="C5:D5"/>
    <mergeCell ref="C6:D6"/>
    <mergeCell ref="C7:D7"/>
    <mergeCell ref="C8:D8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61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1.28515625" style="28" customWidth="1"/>
    <col min="3" max="4" width="18.7109375" style="28" customWidth="1"/>
    <col min="5" max="5" width="12.28515625" style="28" customWidth="1"/>
    <col min="6" max="6" width="9.42578125" style="28" customWidth="1"/>
    <col min="7" max="7" width="11.14062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16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206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45" x14ac:dyDescent="0.25">
      <c r="A5" s="42"/>
      <c r="B5" s="109" t="s">
        <v>196</v>
      </c>
      <c r="C5" s="109" t="s">
        <v>193</v>
      </c>
      <c r="D5" s="109" t="s">
        <v>194</v>
      </c>
      <c r="E5" s="109" t="s">
        <v>195</v>
      </c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77">
        <v>1</v>
      </c>
      <c r="C6" s="97">
        <v>42005</v>
      </c>
      <c r="D6" s="77">
        <v>12</v>
      </c>
      <c r="E6" s="98">
        <v>12000</v>
      </c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>
        <v>2</v>
      </c>
      <c r="C7" s="97">
        <v>42156</v>
      </c>
      <c r="D7" s="77">
        <v>6</v>
      </c>
      <c r="E7" s="98">
        <v>7000</v>
      </c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3</v>
      </c>
      <c r="C8" s="97">
        <v>42217</v>
      </c>
      <c r="D8" s="77">
        <v>12</v>
      </c>
      <c r="E8" s="98">
        <v>10000</v>
      </c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4</v>
      </c>
      <c r="C9" s="97">
        <v>42401</v>
      </c>
      <c r="D9" s="77">
        <v>12</v>
      </c>
      <c r="E9" s="98">
        <v>15000</v>
      </c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5</v>
      </c>
      <c r="C10" s="97">
        <v>42491</v>
      </c>
      <c r="D10" s="77">
        <v>6</v>
      </c>
      <c r="E10" s="98">
        <v>8000</v>
      </c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ht="45" x14ac:dyDescent="0.25">
      <c r="A12" s="42"/>
      <c r="B12" s="100" t="s">
        <v>197</v>
      </c>
      <c r="C12" s="100" t="s">
        <v>198</v>
      </c>
      <c r="D12" s="100" t="s">
        <v>199</v>
      </c>
      <c r="E12" s="100" t="s">
        <v>200</v>
      </c>
      <c r="F12" s="100" t="s">
        <v>201</v>
      </c>
      <c r="G12" s="100" t="s">
        <v>202</v>
      </c>
      <c r="H12" s="39"/>
      <c r="I12" s="25"/>
      <c r="J12" s="52"/>
      <c r="K12" s="52"/>
      <c r="L12" s="52"/>
      <c r="M12" s="52"/>
    </row>
    <row r="13" spans="1:13" x14ac:dyDescent="0.25">
      <c r="A13" s="42"/>
      <c r="B13" s="77">
        <v>1</v>
      </c>
      <c r="C13" s="97">
        <v>42248</v>
      </c>
      <c r="D13" s="97">
        <v>42278</v>
      </c>
      <c r="E13" s="98">
        <v>2000</v>
      </c>
      <c r="F13" s="98">
        <v>0</v>
      </c>
      <c r="G13" s="98">
        <v>0</v>
      </c>
      <c r="H13" s="39"/>
      <c r="I13" s="25"/>
      <c r="J13" s="52"/>
      <c r="K13" s="52"/>
      <c r="L13" s="52"/>
      <c r="M13" s="52"/>
    </row>
    <row r="14" spans="1:13" x14ac:dyDescent="0.25">
      <c r="A14" s="42"/>
      <c r="B14" s="77">
        <v>2</v>
      </c>
      <c r="C14" s="97">
        <v>42309</v>
      </c>
      <c r="D14" s="97">
        <v>42370</v>
      </c>
      <c r="E14" s="98">
        <v>3000</v>
      </c>
      <c r="F14" s="98">
        <v>1000</v>
      </c>
      <c r="G14" s="98">
        <v>500</v>
      </c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3</v>
      </c>
      <c r="C15" s="97">
        <v>42064</v>
      </c>
      <c r="D15" s="97">
        <v>42430</v>
      </c>
      <c r="E15" s="98">
        <v>1000</v>
      </c>
      <c r="F15" s="98">
        <v>2000</v>
      </c>
      <c r="G15" s="98">
        <v>0</v>
      </c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4</v>
      </c>
      <c r="C16" s="97">
        <v>42552</v>
      </c>
      <c r="D16" s="97">
        <v>42614</v>
      </c>
      <c r="E16" s="98">
        <v>4000</v>
      </c>
      <c r="F16" s="98">
        <v>0</v>
      </c>
      <c r="G16" s="98">
        <v>1000</v>
      </c>
      <c r="H16" s="39"/>
      <c r="I16" s="25"/>
      <c r="J16" s="52"/>
      <c r="K16" s="52"/>
      <c r="L16" s="52"/>
      <c r="M16" s="52"/>
    </row>
    <row r="17" spans="1:13" x14ac:dyDescent="0.25">
      <c r="A17" s="42"/>
      <c r="B17" s="62"/>
      <c r="C17" s="45"/>
      <c r="D17" s="63"/>
      <c r="E17" s="64"/>
      <c r="F17" s="64"/>
      <c r="G17" s="64"/>
      <c r="H17" s="64"/>
      <c r="I17" s="25"/>
      <c r="J17" s="52"/>
      <c r="K17" s="52"/>
      <c r="L17" s="52"/>
      <c r="M17" s="52"/>
    </row>
    <row r="18" spans="1:13" x14ac:dyDescent="0.25">
      <c r="A18" s="31" t="s">
        <v>2</v>
      </c>
      <c r="B18" s="62" t="s">
        <v>203</v>
      </c>
      <c r="C18" s="45"/>
      <c r="D18" s="63"/>
      <c r="E18" s="64"/>
      <c r="F18" s="64"/>
      <c r="G18" s="64"/>
      <c r="H18" s="64"/>
      <c r="I18" s="25"/>
      <c r="J18" s="52"/>
      <c r="K18" s="52"/>
      <c r="L18" s="52"/>
      <c r="M18" s="52"/>
    </row>
    <row r="19" spans="1:13" ht="15.75" thickBot="1" x14ac:dyDescent="0.3">
      <c r="A19" s="9">
        <f>INDEX('Point Grid'!$C$8:$I$35,MATCH($A$1,'Point Grid'!$A$8:$A$35,0),MATCH(A18,'Point Grid'!$C$7:$I$7,0))</f>
        <v>0.5</v>
      </c>
      <c r="B19" s="57"/>
      <c r="C19" s="45"/>
      <c r="D19" s="45"/>
      <c r="E19" s="45"/>
      <c r="F19" s="45"/>
      <c r="G19" s="45"/>
      <c r="H19" s="45"/>
      <c r="I19" s="25"/>
      <c r="J19" s="52"/>
      <c r="K19" s="52"/>
      <c r="L19" s="52"/>
      <c r="M19" s="52"/>
    </row>
    <row r="20" spans="1:13" ht="15.75" thickBot="1" x14ac:dyDescent="0.3">
      <c r="A20" s="5"/>
      <c r="B20" s="39"/>
      <c r="C20" s="36"/>
      <c r="D20" s="36"/>
      <c r="E20" s="36"/>
      <c r="F20" s="36"/>
      <c r="G20" s="46"/>
      <c r="H20" s="46"/>
      <c r="I20" s="25"/>
      <c r="J20" s="52"/>
      <c r="K20" s="52"/>
      <c r="L20" s="52"/>
      <c r="M20" s="52"/>
    </row>
    <row r="21" spans="1:13" x14ac:dyDescent="0.25">
      <c r="A21" s="42"/>
      <c r="B21" s="57"/>
      <c r="C21" s="51"/>
      <c r="D21" s="51"/>
      <c r="E21" s="51"/>
      <c r="F21" s="65"/>
      <c r="G21" s="47"/>
      <c r="H21" s="36"/>
      <c r="I21" s="25"/>
      <c r="J21" s="52"/>
      <c r="K21" s="52"/>
      <c r="L21" s="52"/>
      <c r="M21" s="52"/>
    </row>
    <row r="22" spans="1:13" x14ac:dyDescent="0.25">
      <c r="A22" s="31" t="s">
        <v>3</v>
      </c>
      <c r="B22" s="57" t="s">
        <v>204</v>
      </c>
      <c r="C22" s="51"/>
      <c r="D22" s="51"/>
      <c r="E22" s="51"/>
      <c r="F22" s="65"/>
      <c r="G22" s="51"/>
      <c r="H22" s="51"/>
      <c r="I22" s="25"/>
      <c r="J22" s="52"/>
      <c r="K22" s="52"/>
      <c r="L22" s="52"/>
      <c r="M22" s="52"/>
    </row>
    <row r="23" spans="1:13" ht="15.75" thickBot="1" x14ac:dyDescent="0.3">
      <c r="A23" s="9">
        <f>INDEX('Point Grid'!$C$8:$I$35,MATCH($A$1,'Point Grid'!$A$8:$A$35,0),MATCH(A22,'Point Grid'!$C$7:$I$7,0))</f>
        <v>0.25</v>
      </c>
      <c r="B23" s="39"/>
      <c r="C23" s="66"/>
      <c r="D23" s="67"/>
      <c r="E23" s="68"/>
      <c r="F23" s="66"/>
      <c r="G23" s="48"/>
      <c r="H23" s="48"/>
      <c r="I23" s="25"/>
      <c r="J23" s="52"/>
      <c r="K23" s="52"/>
      <c r="L23" s="52"/>
      <c r="M23" s="52"/>
    </row>
    <row r="24" spans="1:13" ht="15.75" thickBot="1" x14ac:dyDescent="0.3">
      <c r="A24" s="5"/>
      <c r="B24" s="39"/>
      <c r="C24" s="66"/>
      <c r="D24" s="67"/>
      <c r="E24" s="68"/>
      <c r="F24" s="66"/>
      <c r="G24" s="48"/>
      <c r="H24" s="48"/>
      <c r="I24" s="25"/>
      <c r="J24" s="52"/>
      <c r="K24" s="52"/>
      <c r="L24" s="52"/>
      <c r="M24" s="52"/>
    </row>
    <row r="25" spans="1:13" x14ac:dyDescent="0.25">
      <c r="A25" s="42"/>
      <c r="B25" s="39"/>
      <c r="C25" s="66"/>
      <c r="D25" s="67"/>
      <c r="E25" s="68"/>
      <c r="F25" s="66"/>
      <c r="G25" s="48"/>
      <c r="H25" s="48"/>
      <c r="I25" s="25"/>
      <c r="J25" s="52"/>
      <c r="K25" s="52"/>
      <c r="L25" s="52"/>
      <c r="M25" s="52"/>
    </row>
    <row r="26" spans="1:13" x14ac:dyDescent="0.25">
      <c r="A26" s="31" t="s">
        <v>4</v>
      </c>
      <c r="B26" s="39" t="s">
        <v>205</v>
      </c>
      <c r="C26" s="66"/>
      <c r="D26" s="67"/>
      <c r="E26" s="68"/>
      <c r="F26" s="66"/>
      <c r="G26" s="48"/>
      <c r="H26" s="48"/>
      <c r="I26" s="25"/>
      <c r="J26" s="52"/>
      <c r="K26" s="52"/>
      <c r="L26" s="52"/>
      <c r="M26" s="52"/>
    </row>
    <row r="27" spans="1:13" ht="15.75" thickBot="1" x14ac:dyDescent="0.3">
      <c r="A27" s="9">
        <f>INDEX('Point Grid'!$C$8:$I$35,MATCH($A$1,'Point Grid'!$A$8:$A$35,0),MATCH(A26,'Point Grid'!$C$7:$I$7,0))</f>
        <v>0.5</v>
      </c>
      <c r="B27" s="39"/>
      <c r="C27" s="66"/>
      <c r="D27" s="67"/>
      <c r="E27" s="68"/>
      <c r="F27" s="66"/>
      <c r="G27" s="48"/>
      <c r="H27" s="48"/>
      <c r="I27" s="25"/>
      <c r="J27" s="52"/>
      <c r="K27" s="52"/>
      <c r="L27" s="52"/>
      <c r="M27" s="52"/>
    </row>
    <row r="28" spans="1:13" ht="15.75" thickBot="1" x14ac:dyDescent="0.3">
      <c r="A28" s="5"/>
      <c r="B28" s="39"/>
      <c r="C28" s="66"/>
      <c r="D28" s="67"/>
      <c r="E28" s="68"/>
      <c r="F28" s="66"/>
      <c r="G28" s="67"/>
      <c r="H28" s="67"/>
      <c r="I28" s="25"/>
      <c r="J28" s="52"/>
      <c r="K28" s="52"/>
      <c r="L28" s="52"/>
      <c r="M28" s="52"/>
    </row>
    <row r="29" spans="1:13" ht="15.75" thickBot="1" x14ac:dyDescent="0.3">
      <c r="A29" s="23"/>
      <c r="B29" s="50"/>
      <c r="C29" s="69"/>
      <c r="D29" s="69"/>
      <c r="E29" s="70"/>
      <c r="F29" s="69"/>
      <c r="G29" s="71"/>
      <c r="H29" s="71"/>
      <c r="I29" s="59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  <row r="61" spans="2:9" x14ac:dyDescent="0.25">
      <c r="B61" s="52"/>
      <c r="C61" s="52"/>
      <c r="D61" s="52"/>
      <c r="E61" s="52"/>
      <c r="F61" s="52"/>
      <c r="G61" s="52"/>
      <c r="H61" s="52"/>
      <c r="I61" s="52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M51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5" width="10.85546875" style="28" customWidth="1"/>
    <col min="6" max="7" width="9.42578125" style="28" customWidth="1"/>
    <col min="8" max="8" width="16.2851562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17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207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107" t="s">
        <v>208</v>
      </c>
      <c r="C5" s="36"/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ht="30" customHeight="1" x14ac:dyDescent="0.25">
      <c r="A6" s="42"/>
      <c r="B6" s="158" t="s">
        <v>209</v>
      </c>
      <c r="C6" s="158"/>
      <c r="D6" s="158"/>
      <c r="E6" s="158"/>
      <c r="F6" s="158"/>
      <c r="G6" s="158"/>
      <c r="H6" s="158"/>
      <c r="I6" s="25"/>
      <c r="J6" s="52"/>
      <c r="K6" s="52"/>
      <c r="L6" s="52"/>
      <c r="M6" s="52"/>
    </row>
    <row r="7" spans="1:13" x14ac:dyDescent="0.25">
      <c r="A7" s="42"/>
      <c r="B7" s="163" t="s">
        <v>210</v>
      </c>
      <c r="C7" s="163"/>
      <c r="D7" s="163"/>
      <c r="E7" s="163"/>
      <c r="F7" s="163"/>
      <c r="G7" s="163"/>
      <c r="H7" s="163"/>
      <c r="I7" s="25"/>
      <c r="J7" s="52"/>
      <c r="K7" s="52"/>
      <c r="L7" s="52"/>
      <c r="M7" s="52"/>
    </row>
    <row r="8" spans="1:13" x14ac:dyDescent="0.25">
      <c r="A8" s="42"/>
      <c r="B8" s="158" t="s">
        <v>211</v>
      </c>
      <c r="C8" s="158"/>
      <c r="D8" s="158"/>
      <c r="E8" s="158"/>
      <c r="F8" s="158"/>
      <c r="G8" s="158"/>
      <c r="H8" s="158"/>
      <c r="I8" s="25"/>
      <c r="J8" s="52"/>
      <c r="K8" s="52"/>
      <c r="L8" s="52"/>
      <c r="M8" s="52"/>
    </row>
    <row r="9" spans="1:13" x14ac:dyDescent="0.25">
      <c r="A9" s="42"/>
      <c r="B9" s="39"/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ht="32.1" customHeight="1" x14ac:dyDescent="0.25">
      <c r="A10" s="42"/>
      <c r="B10" s="158" t="s">
        <v>212</v>
      </c>
      <c r="C10" s="158"/>
      <c r="D10" s="158"/>
      <c r="E10" s="158"/>
      <c r="F10" s="158"/>
      <c r="G10" s="158"/>
      <c r="H10" s="158"/>
      <c r="I10" s="25"/>
      <c r="J10" s="52"/>
      <c r="K10" s="52"/>
      <c r="L10" s="52"/>
      <c r="M10" s="52"/>
    </row>
    <row r="11" spans="1:13" x14ac:dyDescent="0.25">
      <c r="A11" s="42"/>
      <c r="B11" s="62"/>
      <c r="C11" s="45"/>
      <c r="D11" s="63"/>
      <c r="E11" s="64"/>
      <c r="F11" s="64"/>
      <c r="G11" s="64"/>
      <c r="H11" s="64"/>
      <c r="I11" s="25"/>
      <c r="J11" s="52"/>
      <c r="K11" s="52"/>
      <c r="L11" s="52"/>
      <c r="M11" s="52"/>
    </row>
    <row r="12" spans="1:13" x14ac:dyDescent="0.25">
      <c r="A12" s="31" t="s">
        <v>2</v>
      </c>
      <c r="B12" s="62" t="s">
        <v>340</v>
      </c>
      <c r="C12" s="45"/>
      <c r="D12" s="63"/>
      <c r="E12" s="64"/>
      <c r="F12" s="64"/>
      <c r="G12" s="64"/>
      <c r="H12" s="64"/>
      <c r="I12" s="25"/>
      <c r="J12" s="52"/>
      <c r="K12" s="52"/>
      <c r="L12" s="52"/>
      <c r="M12" s="52"/>
    </row>
    <row r="13" spans="1:13" ht="15.75" thickBot="1" x14ac:dyDescent="0.3">
      <c r="A13" s="9">
        <f>INDEX('Point Grid'!$C$8:$I$35,MATCH($A$1,'Point Grid'!$A$8:$A$35,0),MATCH(A12,'Point Grid'!$C$7:$I$7,0))</f>
        <v>0.75</v>
      </c>
      <c r="B13" s="57"/>
      <c r="C13" s="45"/>
      <c r="D13" s="45"/>
      <c r="E13" s="45"/>
      <c r="F13" s="45"/>
      <c r="G13" s="45"/>
      <c r="H13" s="45"/>
      <c r="I13" s="25"/>
      <c r="J13" s="52"/>
      <c r="K13" s="52"/>
      <c r="L13" s="52"/>
      <c r="M13" s="52"/>
    </row>
    <row r="14" spans="1:13" ht="15.75" thickBot="1" x14ac:dyDescent="0.3">
      <c r="A14" s="5"/>
      <c r="B14" s="39"/>
      <c r="C14" s="36"/>
      <c r="D14" s="36"/>
      <c r="E14" s="36"/>
      <c r="F14" s="36"/>
      <c r="G14" s="46"/>
      <c r="H14" s="46"/>
      <c r="I14" s="25"/>
      <c r="J14" s="52"/>
      <c r="K14" s="52"/>
      <c r="L14" s="52"/>
      <c r="M14" s="52"/>
    </row>
    <row r="15" spans="1:13" x14ac:dyDescent="0.25">
      <c r="A15" s="42"/>
      <c r="B15" s="57"/>
      <c r="C15" s="51"/>
      <c r="D15" s="51"/>
      <c r="E15" s="51"/>
      <c r="F15" s="65"/>
      <c r="G15" s="47"/>
      <c r="H15" s="36"/>
      <c r="I15" s="25"/>
      <c r="J15" s="52"/>
      <c r="K15" s="52"/>
      <c r="L15" s="52"/>
      <c r="M15" s="52"/>
    </row>
    <row r="16" spans="1:13" x14ac:dyDescent="0.25">
      <c r="A16" s="31" t="s">
        <v>3</v>
      </c>
      <c r="B16" s="57" t="s">
        <v>341</v>
      </c>
      <c r="C16" s="51"/>
      <c r="D16" s="51"/>
      <c r="E16" s="51"/>
      <c r="F16" s="65"/>
      <c r="G16" s="51"/>
      <c r="H16" s="51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0.75</v>
      </c>
      <c r="B17" s="39"/>
      <c r="C17" s="66"/>
      <c r="D17" s="67"/>
      <c r="E17" s="68"/>
      <c r="F17" s="66"/>
      <c r="G17" s="48"/>
      <c r="H17" s="48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66"/>
      <c r="D18" s="67"/>
      <c r="E18" s="68"/>
      <c r="F18" s="66"/>
      <c r="G18" s="48"/>
      <c r="H18" s="48"/>
      <c r="I18" s="25"/>
      <c r="J18" s="52"/>
      <c r="K18" s="52"/>
      <c r="L18" s="52"/>
      <c r="M18" s="52"/>
    </row>
    <row r="19" spans="1:13" ht="15.75" thickBot="1" x14ac:dyDescent="0.3">
      <c r="A19" s="23"/>
      <c r="B19" s="50"/>
      <c r="C19" s="69"/>
      <c r="D19" s="69"/>
      <c r="E19" s="70"/>
      <c r="F19" s="69"/>
      <c r="G19" s="71"/>
      <c r="H19" s="71"/>
      <c r="I19" s="59"/>
      <c r="J19" s="52"/>
      <c r="K19" s="52"/>
      <c r="L19" s="52"/>
      <c r="M19" s="52"/>
    </row>
    <row r="20" spans="1:13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</sheetData>
  <mergeCells count="5">
    <mergeCell ref="H1:I1"/>
    <mergeCell ref="B10:H10"/>
    <mergeCell ref="B6:H6"/>
    <mergeCell ref="B8:H8"/>
    <mergeCell ref="B7:H7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8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0.140625" style="28" customWidth="1"/>
    <col min="3" max="8" width="7.42578125" style="28" customWidth="1"/>
    <col min="9" max="9" width="26" style="28" customWidth="1"/>
    <col min="10" max="10" width="10.7109375" style="28" customWidth="1"/>
    <col min="11" max="16384" width="9.140625" style="28"/>
  </cols>
  <sheetData>
    <row r="1" spans="1:13" x14ac:dyDescent="0.25">
      <c r="A1" s="7">
        <v>18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213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3.25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32.1" customHeight="1" x14ac:dyDescent="0.25">
      <c r="A5" s="42"/>
      <c r="B5" s="166" t="s">
        <v>214</v>
      </c>
      <c r="C5" s="165" t="s">
        <v>215</v>
      </c>
      <c r="D5" s="165"/>
      <c r="E5" s="165"/>
      <c r="F5" s="165"/>
      <c r="G5" s="165"/>
      <c r="H5" s="165"/>
      <c r="I5" s="25"/>
      <c r="J5" s="52"/>
      <c r="K5" s="52"/>
      <c r="L5" s="52"/>
      <c r="M5" s="52"/>
    </row>
    <row r="6" spans="1:13" x14ac:dyDescent="0.25">
      <c r="A6" s="42"/>
      <c r="B6" s="167"/>
      <c r="C6" s="77">
        <v>6</v>
      </c>
      <c r="D6" s="77">
        <v>12</v>
      </c>
      <c r="E6" s="77">
        <v>18</v>
      </c>
      <c r="F6" s="77">
        <v>24</v>
      </c>
      <c r="G6" s="77">
        <v>30</v>
      </c>
      <c r="H6" s="77">
        <v>36</v>
      </c>
      <c r="I6" s="25"/>
      <c r="J6" s="52"/>
      <c r="K6" s="52"/>
      <c r="L6" s="52"/>
      <c r="M6" s="52"/>
    </row>
    <row r="7" spans="1:13" x14ac:dyDescent="0.25">
      <c r="A7" s="42"/>
      <c r="B7" s="118" t="s">
        <v>216</v>
      </c>
      <c r="C7" s="116">
        <v>3700</v>
      </c>
      <c r="D7" s="116">
        <v>3515</v>
      </c>
      <c r="E7" s="116">
        <v>3508</v>
      </c>
      <c r="F7" s="117">
        <v>3504</v>
      </c>
      <c r="G7" s="117">
        <v>3504</v>
      </c>
      <c r="H7" s="115">
        <v>3504</v>
      </c>
      <c r="I7" s="25"/>
      <c r="J7" s="52"/>
      <c r="K7" s="52"/>
      <c r="L7" s="52"/>
      <c r="M7" s="52"/>
    </row>
    <row r="8" spans="1:13" x14ac:dyDescent="0.25">
      <c r="A8" s="42"/>
      <c r="B8" s="77" t="s">
        <v>217</v>
      </c>
      <c r="C8" s="114">
        <v>4000</v>
      </c>
      <c r="D8" s="114">
        <v>3800</v>
      </c>
      <c r="E8" s="114">
        <v>3792</v>
      </c>
      <c r="F8" s="115">
        <v>3788</v>
      </c>
      <c r="G8" s="115">
        <v>3788</v>
      </c>
      <c r="H8" s="113"/>
      <c r="I8" s="25"/>
      <c r="J8" s="52"/>
      <c r="K8" s="52"/>
      <c r="L8" s="52"/>
      <c r="M8" s="52"/>
    </row>
    <row r="9" spans="1:13" x14ac:dyDescent="0.25">
      <c r="A9" s="42"/>
      <c r="B9" s="77" t="s">
        <v>218</v>
      </c>
      <c r="C9" s="114">
        <v>3800</v>
      </c>
      <c r="D9" s="114">
        <v>3610</v>
      </c>
      <c r="E9" s="114">
        <v>3603</v>
      </c>
      <c r="F9" s="115">
        <v>3599</v>
      </c>
      <c r="G9" s="113"/>
      <c r="H9" s="113"/>
      <c r="I9" s="25"/>
      <c r="J9" s="52"/>
      <c r="K9" s="52"/>
      <c r="L9" s="52"/>
      <c r="M9" s="52"/>
    </row>
    <row r="10" spans="1:13" x14ac:dyDescent="0.25">
      <c r="A10" s="42"/>
      <c r="B10" s="77" t="s">
        <v>219</v>
      </c>
      <c r="C10" s="114">
        <v>3700</v>
      </c>
      <c r="D10" s="114">
        <v>3515</v>
      </c>
      <c r="E10" s="114">
        <v>3508</v>
      </c>
      <c r="F10" s="113"/>
      <c r="G10" s="113"/>
      <c r="H10" s="113"/>
      <c r="I10" s="25"/>
      <c r="J10" s="52"/>
      <c r="K10" s="52"/>
      <c r="L10" s="52"/>
      <c r="M10" s="52"/>
    </row>
    <row r="11" spans="1:13" x14ac:dyDescent="0.25">
      <c r="A11" s="42"/>
      <c r="B11" s="77" t="s">
        <v>220</v>
      </c>
      <c r="C11" s="114">
        <v>3900</v>
      </c>
      <c r="D11" s="114">
        <v>3705</v>
      </c>
      <c r="E11" s="112"/>
      <c r="F11" s="113"/>
      <c r="G11" s="113"/>
      <c r="H11" s="113"/>
      <c r="I11" s="25"/>
      <c r="J11" s="52"/>
      <c r="K11" s="52"/>
      <c r="L11" s="52"/>
      <c r="M11" s="52"/>
    </row>
    <row r="12" spans="1:13" x14ac:dyDescent="0.25">
      <c r="A12" s="42"/>
      <c r="B12" s="77" t="s">
        <v>221</v>
      </c>
      <c r="C12" s="114">
        <v>4100</v>
      </c>
      <c r="D12" s="112"/>
      <c r="E12" s="112"/>
      <c r="F12" s="113"/>
      <c r="G12" s="113"/>
      <c r="H12" s="113"/>
      <c r="I12" s="25"/>
      <c r="J12" s="52"/>
      <c r="K12" s="52"/>
      <c r="L12" s="52"/>
      <c r="M12" s="52"/>
    </row>
    <row r="13" spans="1:13" x14ac:dyDescent="0.25">
      <c r="A13" s="42"/>
      <c r="B13" s="39"/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ht="30.95" customHeight="1" x14ac:dyDescent="0.25">
      <c r="A14" s="42"/>
      <c r="B14" s="166" t="s">
        <v>214</v>
      </c>
      <c r="C14" s="165" t="s">
        <v>222</v>
      </c>
      <c r="D14" s="165"/>
      <c r="E14" s="165"/>
      <c r="F14" s="165"/>
      <c r="G14" s="165"/>
      <c r="H14" s="165"/>
      <c r="I14" s="25"/>
      <c r="J14" s="52"/>
      <c r="K14" s="52"/>
      <c r="L14" s="52"/>
      <c r="M14" s="52"/>
    </row>
    <row r="15" spans="1:13" x14ac:dyDescent="0.25">
      <c r="A15" s="42"/>
      <c r="B15" s="167"/>
      <c r="C15" s="77">
        <v>6</v>
      </c>
      <c r="D15" s="77">
        <v>12</v>
      </c>
      <c r="E15" s="77">
        <v>18</v>
      </c>
      <c r="F15" s="77">
        <v>24</v>
      </c>
      <c r="G15" s="77">
        <v>30</v>
      </c>
      <c r="H15" s="77">
        <v>36</v>
      </c>
      <c r="I15" s="25"/>
      <c r="J15" s="52"/>
      <c r="K15" s="52"/>
      <c r="L15" s="52"/>
      <c r="M15" s="52"/>
    </row>
    <row r="16" spans="1:13" x14ac:dyDescent="0.25">
      <c r="A16" s="42"/>
      <c r="B16" s="118" t="s">
        <v>216</v>
      </c>
      <c r="C16" s="116">
        <v>4600</v>
      </c>
      <c r="D16" s="116">
        <v>4637</v>
      </c>
      <c r="E16" s="116">
        <v>4614</v>
      </c>
      <c r="F16" s="117">
        <v>4609</v>
      </c>
      <c r="G16" s="117">
        <v>4609</v>
      </c>
      <c r="H16" s="115">
        <v>4609</v>
      </c>
      <c r="I16" s="25"/>
      <c r="J16" s="52"/>
      <c r="K16" s="52"/>
      <c r="L16" s="52"/>
      <c r="M16" s="52"/>
    </row>
    <row r="17" spans="1:13" x14ac:dyDescent="0.25">
      <c r="A17" s="42"/>
      <c r="B17" s="77" t="s">
        <v>217</v>
      </c>
      <c r="C17" s="114">
        <v>4900</v>
      </c>
      <c r="D17" s="114">
        <v>5023</v>
      </c>
      <c r="E17" s="114">
        <v>4998</v>
      </c>
      <c r="F17" s="115">
        <v>4993</v>
      </c>
      <c r="G17" s="115">
        <v>4993</v>
      </c>
      <c r="H17" s="113"/>
      <c r="I17" s="25"/>
      <c r="J17" s="52"/>
      <c r="K17" s="52"/>
      <c r="L17" s="52"/>
      <c r="M17" s="52"/>
    </row>
    <row r="18" spans="1:13" x14ac:dyDescent="0.25">
      <c r="A18" s="42"/>
      <c r="B18" s="77" t="s">
        <v>218</v>
      </c>
      <c r="C18" s="114">
        <v>4400</v>
      </c>
      <c r="D18" s="114">
        <v>4435</v>
      </c>
      <c r="E18" s="114">
        <v>4413</v>
      </c>
      <c r="F18" s="115">
        <v>4409</v>
      </c>
      <c r="G18" s="113"/>
      <c r="H18" s="113"/>
      <c r="I18" s="25"/>
      <c r="J18" s="52"/>
      <c r="K18" s="52"/>
      <c r="L18" s="52"/>
      <c r="M18" s="52"/>
    </row>
    <row r="19" spans="1:13" x14ac:dyDescent="0.25">
      <c r="A19" s="42"/>
      <c r="B19" s="77" t="s">
        <v>219</v>
      </c>
      <c r="C19" s="114">
        <v>4800</v>
      </c>
      <c r="D19" s="114">
        <v>4920</v>
      </c>
      <c r="E19" s="114">
        <v>4895</v>
      </c>
      <c r="F19" s="113"/>
      <c r="G19" s="113"/>
      <c r="H19" s="113"/>
      <c r="I19" s="25"/>
      <c r="J19" s="52"/>
      <c r="K19" s="52"/>
      <c r="L19" s="52"/>
      <c r="M19" s="52"/>
    </row>
    <row r="20" spans="1:13" x14ac:dyDescent="0.25">
      <c r="A20" s="42"/>
      <c r="B20" s="77" t="s">
        <v>220</v>
      </c>
      <c r="C20" s="114">
        <v>4600</v>
      </c>
      <c r="D20" s="114">
        <v>4637</v>
      </c>
      <c r="E20" s="112"/>
      <c r="F20" s="113"/>
      <c r="G20" s="113"/>
      <c r="H20" s="113"/>
      <c r="I20" s="25"/>
      <c r="J20" s="52"/>
      <c r="K20" s="52"/>
      <c r="L20" s="52"/>
      <c r="M20" s="52"/>
    </row>
    <row r="21" spans="1:13" x14ac:dyDescent="0.25">
      <c r="A21" s="42"/>
      <c r="B21" s="77" t="s">
        <v>221</v>
      </c>
      <c r="C21" s="114">
        <v>4500</v>
      </c>
      <c r="D21" s="112"/>
      <c r="E21" s="112"/>
      <c r="F21" s="113"/>
      <c r="G21" s="113"/>
      <c r="H21" s="113"/>
      <c r="I21" s="25"/>
      <c r="J21" s="52"/>
      <c r="K21" s="52"/>
      <c r="L21" s="52"/>
      <c r="M21" s="52"/>
    </row>
    <row r="22" spans="1:13" x14ac:dyDescent="0.25">
      <c r="A22" s="42"/>
      <c r="B22" s="39"/>
      <c r="C22" s="36"/>
      <c r="D22" s="36"/>
      <c r="E22" s="36"/>
      <c r="F22" s="39"/>
      <c r="G22" s="39"/>
      <c r="H22" s="39"/>
      <c r="I22" s="25"/>
      <c r="J22" s="52"/>
      <c r="K22" s="52"/>
      <c r="L22" s="52"/>
      <c r="M22" s="52"/>
    </row>
    <row r="23" spans="1:13" x14ac:dyDescent="0.25">
      <c r="A23" s="31"/>
      <c r="B23" s="39" t="s">
        <v>223</v>
      </c>
      <c r="C23" s="36"/>
      <c r="D23" s="36"/>
      <c r="E23" s="51"/>
      <c r="F23" s="35"/>
      <c r="G23" s="35"/>
      <c r="H23" s="35"/>
      <c r="I23" s="25"/>
      <c r="J23" s="52"/>
      <c r="K23" s="52"/>
      <c r="L23" s="52"/>
      <c r="M23" s="52"/>
    </row>
    <row r="24" spans="1:13" x14ac:dyDescent="0.25">
      <c r="A24" s="42"/>
      <c r="B24" s="62"/>
      <c r="C24" s="45"/>
      <c r="D24" s="63"/>
      <c r="E24" s="64"/>
      <c r="F24" s="64"/>
      <c r="G24" s="64"/>
      <c r="H24" s="64"/>
      <c r="I24" s="25"/>
      <c r="J24" s="52"/>
      <c r="K24" s="52"/>
      <c r="L24" s="52"/>
      <c r="M24" s="52"/>
    </row>
    <row r="25" spans="1:13" x14ac:dyDescent="0.25">
      <c r="A25" s="31" t="s">
        <v>2</v>
      </c>
      <c r="B25" s="62" t="s">
        <v>224</v>
      </c>
      <c r="C25" s="45"/>
      <c r="D25" s="63"/>
      <c r="E25" s="64"/>
      <c r="F25" s="64"/>
      <c r="G25" s="64"/>
      <c r="H25" s="64"/>
      <c r="I25" s="25"/>
      <c r="J25" s="52"/>
      <c r="K25" s="52"/>
      <c r="L25" s="52"/>
      <c r="M25" s="52"/>
    </row>
    <row r="26" spans="1:13" ht="15.75" thickBot="1" x14ac:dyDescent="0.3">
      <c r="A26" s="9">
        <f>INDEX('Point Grid'!$C$8:$I$35,MATCH($A$1,'Point Grid'!$A$8:$A$35,0),MATCH(A25,'Point Grid'!$C$7:$I$7,0))</f>
        <v>2.25</v>
      </c>
      <c r="B26" s="57"/>
      <c r="C26" s="45"/>
      <c r="D26" s="45"/>
      <c r="E26" s="45"/>
      <c r="F26" s="45"/>
      <c r="G26" s="45"/>
      <c r="H26" s="45"/>
      <c r="I26" s="25"/>
      <c r="J26" s="52"/>
      <c r="K26" s="52"/>
      <c r="L26" s="52"/>
      <c r="M26" s="52"/>
    </row>
    <row r="27" spans="1:13" ht="15.75" thickBot="1" x14ac:dyDescent="0.3">
      <c r="A27" s="5"/>
      <c r="B27" s="39"/>
      <c r="C27" s="36"/>
      <c r="D27" s="36"/>
      <c r="E27" s="36"/>
      <c r="F27" s="36"/>
      <c r="G27" s="46"/>
      <c r="H27" s="46"/>
      <c r="I27" s="25"/>
      <c r="J27" s="52"/>
      <c r="K27" s="52"/>
      <c r="L27" s="52"/>
      <c r="M27" s="52"/>
    </row>
    <row r="28" spans="1:13" x14ac:dyDescent="0.25">
      <c r="A28" s="42"/>
      <c r="B28" s="57"/>
      <c r="C28" s="51"/>
      <c r="D28" s="51"/>
      <c r="E28" s="51"/>
      <c r="F28" s="65"/>
      <c r="G28" s="47"/>
      <c r="H28" s="36"/>
      <c r="I28" s="25"/>
      <c r="J28" s="52"/>
      <c r="K28" s="52"/>
      <c r="L28" s="52"/>
      <c r="M28" s="52"/>
    </row>
    <row r="29" spans="1:13" x14ac:dyDescent="0.25">
      <c r="A29" s="31" t="s">
        <v>3</v>
      </c>
      <c r="B29" s="153" t="s">
        <v>225</v>
      </c>
      <c r="C29" s="153"/>
      <c r="D29" s="153"/>
      <c r="E29" s="153"/>
      <c r="F29" s="153"/>
      <c r="G29" s="153"/>
      <c r="H29" s="153"/>
      <c r="I29" s="164"/>
      <c r="J29" s="52"/>
      <c r="K29" s="52"/>
      <c r="L29" s="52"/>
      <c r="M29" s="52"/>
    </row>
    <row r="30" spans="1:13" ht="15.75" thickBot="1" x14ac:dyDescent="0.3">
      <c r="A30" s="9">
        <f>INDEX('Point Grid'!$C$8:$I$35,MATCH($A$1,'Point Grid'!$A$8:$A$35,0),MATCH(A29,'Point Grid'!$C$7:$I$7,0))</f>
        <v>0.5</v>
      </c>
      <c r="B30" s="153"/>
      <c r="C30" s="153"/>
      <c r="D30" s="153"/>
      <c r="E30" s="153"/>
      <c r="F30" s="153"/>
      <c r="G30" s="153"/>
      <c r="H30" s="153"/>
      <c r="I30" s="164"/>
      <c r="J30" s="52"/>
      <c r="K30" s="52"/>
      <c r="L30" s="52"/>
      <c r="M30" s="52"/>
    </row>
    <row r="31" spans="1:13" ht="15.75" thickBot="1" x14ac:dyDescent="0.3">
      <c r="A31" s="5"/>
      <c r="B31" s="39"/>
      <c r="C31" s="66"/>
      <c r="D31" s="67"/>
      <c r="E31" s="68"/>
      <c r="F31" s="66"/>
      <c r="G31" s="48"/>
      <c r="H31" s="48"/>
      <c r="I31" s="25"/>
      <c r="J31" s="52"/>
      <c r="K31" s="52"/>
      <c r="L31" s="52"/>
      <c r="M31" s="52"/>
    </row>
    <row r="32" spans="1:13" x14ac:dyDescent="0.25">
      <c r="A32" s="42"/>
      <c r="B32" s="39"/>
      <c r="C32" s="66"/>
      <c r="D32" s="67"/>
      <c r="E32" s="68"/>
      <c r="F32" s="66"/>
      <c r="G32" s="48"/>
      <c r="H32" s="48"/>
      <c r="I32" s="25"/>
      <c r="J32" s="52"/>
      <c r="K32" s="52"/>
      <c r="L32" s="52"/>
      <c r="M32" s="52"/>
    </row>
    <row r="33" spans="1:13" x14ac:dyDescent="0.25">
      <c r="A33" s="31" t="s">
        <v>4</v>
      </c>
      <c r="B33" s="39" t="s">
        <v>226</v>
      </c>
      <c r="C33" s="66"/>
      <c r="D33" s="67"/>
      <c r="E33" s="68"/>
      <c r="F33" s="66"/>
      <c r="G33" s="48"/>
      <c r="H33" s="48"/>
      <c r="I33" s="25"/>
      <c r="J33" s="52"/>
      <c r="K33" s="52"/>
      <c r="L33" s="52"/>
      <c r="M33" s="52"/>
    </row>
    <row r="34" spans="1:13" ht="15.75" thickBot="1" x14ac:dyDescent="0.3">
      <c r="A34" s="9">
        <f>INDEX('Point Grid'!$C$8:$I$35,MATCH($A$1,'Point Grid'!$A$8:$A$35,0),MATCH(A33,'Point Grid'!$C$7:$I$7,0))</f>
        <v>0.5</v>
      </c>
      <c r="B34" s="39"/>
      <c r="C34" s="66"/>
      <c r="D34" s="67"/>
      <c r="E34" s="68"/>
      <c r="F34" s="66"/>
      <c r="G34" s="48"/>
      <c r="H34" s="48"/>
      <c r="I34" s="25"/>
      <c r="J34" s="52"/>
      <c r="K34" s="52"/>
      <c r="L34" s="52"/>
      <c r="M34" s="52"/>
    </row>
    <row r="35" spans="1:13" ht="15.75" thickBot="1" x14ac:dyDescent="0.3">
      <c r="A35" s="5"/>
      <c r="B35" s="39"/>
      <c r="C35" s="66"/>
      <c r="D35" s="67"/>
      <c r="E35" s="68"/>
      <c r="F35" s="66"/>
      <c r="G35" s="67"/>
      <c r="H35" s="67"/>
      <c r="I35" s="25"/>
      <c r="J35" s="52"/>
      <c r="K35" s="52"/>
      <c r="L35" s="52"/>
      <c r="M35" s="52"/>
    </row>
    <row r="36" spans="1:13" ht="15.75" thickBot="1" x14ac:dyDescent="0.3">
      <c r="A36" s="23"/>
      <c r="B36" s="50"/>
      <c r="C36" s="69"/>
      <c r="D36" s="69"/>
      <c r="E36" s="70"/>
      <c r="F36" s="69"/>
      <c r="G36" s="71"/>
      <c r="H36" s="71"/>
      <c r="I36" s="59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D68" s="52"/>
      <c r="E68" s="52"/>
      <c r="F68" s="52"/>
      <c r="G68" s="52"/>
      <c r="H68" s="52"/>
      <c r="I68" s="52"/>
    </row>
  </sheetData>
  <mergeCells count="6">
    <mergeCell ref="B29:I30"/>
    <mergeCell ref="H1:I1"/>
    <mergeCell ref="C5:H5"/>
    <mergeCell ref="B5:B6"/>
    <mergeCell ref="B14:B15"/>
    <mergeCell ref="C14:H14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68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9.85546875" style="28" customWidth="1"/>
    <col min="3" max="6" width="8.28515625" style="28" customWidth="1"/>
    <col min="7" max="7" width="9.42578125" style="28" customWidth="1"/>
    <col min="8" max="8" width="11.8554687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19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227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30" customHeight="1" x14ac:dyDescent="0.25">
      <c r="A5" s="42"/>
      <c r="B5" s="166" t="s">
        <v>42</v>
      </c>
      <c r="C5" s="165" t="s">
        <v>228</v>
      </c>
      <c r="D5" s="165"/>
      <c r="E5" s="165"/>
      <c r="F5" s="165"/>
      <c r="G5" s="94"/>
      <c r="H5" s="94"/>
      <c r="I5" s="25"/>
      <c r="J5" s="52"/>
      <c r="K5" s="52"/>
      <c r="L5" s="52"/>
      <c r="M5" s="52"/>
    </row>
    <row r="6" spans="1:13" x14ac:dyDescent="0.25">
      <c r="A6" s="42"/>
      <c r="B6" s="167"/>
      <c r="C6" s="77">
        <v>6</v>
      </c>
      <c r="D6" s="77">
        <v>12</v>
      </c>
      <c r="E6" s="77">
        <v>18</v>
      </c>
      <c r="F6" s="77">
        <v>24</v>
      </c>
      <c r="G6" s="113"/>
      <c r="H6" s="113"/>
      <c r="I6" s="25"/>
      <c r="J6" s="52"/>
      <c r="K6" s="52"/>
      <c r="L6" s="52"/>
      <c r="M6" s="52"/>
    </row>
    <row r="7" spans="1:13" x14ac:dyDescent="0.25">
      <c r="A7" s="42"/>
      <c r="B7" s="118">
        <v>2013</v>
      </c>
      <c r="C7" s="128">
        <v>10000</v>
      </c>
      <c r="D7" s="128">
        <v>15000</v>
      </c>
      <c r="E7" s="128">
        <v>18000</v>
      </c>
      <c r="F7" s="129">
        <v>19800</v>
      </c>
      <c r="G7" s="113"/>
      <c r="H7" s="113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29">
        <v>11000</v>
      </c>
      <c r="D8" s="129">
        <v>16500</v>
      </c>
      <c r="E8" s="129">
        <v>19800</v>
      </c>
      <c r="F8" s="130"/>
      <c r="G8" s="113"/>
      <c r="H8" s="113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29">
        <v>12650</v>
      </c>
      <c r="D9" s="129">
        <v>18975</v>
      </c>
      <c r="E9" s="130"/>
      <c r="F9" s="130"/>
      <c r="G9" s="113"/>
      <c r="H9" s="113"/>
      <c r="I9" s="25"/>
      <c r="J9" s="52"/>
      <c r="K9" s="52"/>
      <c r="L9" s="52"/>
      <c r="M9" s="52"/>
    </row>
    <row r="10" spans="1:13" x14ac:dyDescent="0.25">
      <c r="A10" s="42"/>
      <c r="B10" s="77">
        <v>2016</v>
      </c>
      <c r="C10" s="129">
        <v>14500</v>
      </c>
      <c r="D10" s="130"/>
      <c r="E10" s="130"/>
      <c r="F10" s="130"/>
      <c r="G10" s="113"/>
      <c r="H10" s="113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ht="30" customHeight="1" x14ac:dyDescent="0.25">
      <c r="A12" s="42"/>
      <c r="B12" s="166" t="s">
        <v>42</v>
      </c>
      <c r="C12" s="165" t="s">
        <v>229</v>
      </c>
      <c r="D12" s="165"/>
      <c r="E12" s="165"/>
      <c r="F12" s="165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167"/>
      <c r="C13" s="77">
        <v>6</v>
      </c>
      <c r="D13" s="77">
        <v>12</v>
      </c>
      <c r="E13" s="77">
        <v>18</v>
      </c>
      <c r="F13" s="77">
        <v>24</v>
      </c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118">
        <v>2013</v>
      </c>
      <c r="C14" s="128">
        <v>4000</v>
      </c>
      <c r="D14" s="128">
        <v>10000</v>
      </c>
      <c r="E14" s="128">
        <v>15000</v>
      </c>
      <c r="F14" s="129">
        <v>18000</v>
      </c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2014</v>
      </c>
      <c r="C15" s="129">
        <v>4400</v>
      </c>
      <c r="D15" s="129">
        <v>11000</v>
      </c>
      <c r="E15" s="129">
        <v>16000</v>
      </c>
      <c r="F15" s="130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2015</v>
      </c>
      <c r="C16" s="129">
        <v>4840</v>
      </c>
      <c r="D16" s="129">
        <v>12100</v>
      </c>
      <c r="E16" s="130"/>
      <c r="F16" s="130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77">
        <v>2016</v>
      </c>
      <c r="C17" s="129">
        <v>5324</v>
      </c>
      <c r="D17" s="130"/>
      <c r="E17" s="130"/>
      <c r="F17" s="130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39"/>
      <c r="C18" s="36"/>
      <c r="D18" s="36"/>
      <c r="E18" s="36"/>
      <c r="F18" s="39"/>
      <c r="G18" s="39"/>
      <c r="H18" s="39"/>
      <c r="I18" s="25"/>
      <c r="J18" s="52"/>
      <c r="K18" s="52"/>
      <c r="L18" s="52"/>
      <c r="M18" s="52"/>
    </row>
    <row r="19" spans="1:13" ht="45.95" customHeight="1" x14ac:dyDescent="0.25">
      <c r="A19" s="42"/>
      <c r="B19" s="100" t="s">
        <v>42</v>
      </c>
      <c r="C19" s="165" t="s">
        <v>230</v>
      </c>
      <c r="D19" s="165"/>
      <c r="E19" s="165"/>
      <c r="F19" s="39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77">
        <v>2013</v>
      </c>
      <c r="C20" s="168">
        <v>20790</v>
      </c>
      <c r="D20" s="169"/>
      <c r="E20" s="169"/>
      <c r="F20" s="39"/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77">
        <v>2014</v>
      </c>
      <c r="C21" s="168">
        <v>22869</v>
      </c>
      <c r="D21" s="169"/>
      <c r="E21" s="169"/>
      <c r="F21" s="39"/>
      <c r="G21" s="39"/>
      <c r="H21" s="39"/>
      <c r="I21" s="25"/>
      <c r="J21" s="52"/>
      <c r="K21" s="52"/>
      <c r="L21" s="52"/>
      <c r="M21" s="52"/>
    </row>
    <row r="22" spans="1:13" x14ac:dyDescent="0.25">
      <c r="A22" s="42"/>
      <c r="B22" s="62"/>
      <c r="C22" s="45"/>
      <c r="D22" s="63"/>
      <c r="E22" s="64"/>
      <c r="F22" s="64"/>
      <c r="G22" s="64"/>
      <c r="H22" s="64"/>
      <c r="I22" s="25"/>
      <c r="J22" s="52"/>
      <c r="K22" s="52"/>
      <c r="L22" s="52"/>
      <c r="M22" s="52"/>
    </row>
    <row r="23" spans="1:13" x14ac:dyDescent="0.25">
      <c r="A23" s="31" t="s">
        <v>2</v>
      </c>
      <c r="B23" s="159" t="s">
        <v>231</v>
      </c>
      <c r="C23" s="159"/>
      <c r="D23" s="159"/>
      <c r="E23" s="159"/>
      <c r="F23" s="159"/>
      <c r="G23" s="159"/>
      <c r="H23" s="159"/>
      <c r="I23" s="25"/>
      <c r="J23" s="52"/>
      <c r="K23" s="52"/>
      <c r="L23" s="52"/>
      <c r="M23" s="52"/>
    </row>
    <row r="24" spans="1:13" ht="15.75" thickBot="1" x14ac:dyDescent="0.3">
      <c r="A24" s="9">
        <f>INDEX('Point Grid'!$C$8:$I$35,MATCH($A$1,'Point Grid'!$A$8:$A$35,0),MATCH(A23,'Point Grid'!$C$7:$I$7,0))</f>
        <v>1</v>
      </c>
      <c r="B24" s="159"/>
      <c r="C24" s="159"/>
      <c r="D24" s="159"/>
      <c r="E24" s="159"/>
      <c r="F24" s="159"/>
      <c r="G24" s="159"/>
      <c r="H24" s="159"/>
      <c r="I24" s="25"/>
      <c r="J24" s="52"/>
      <c r="K24" s="52"/>
      <c r="L24" s="52"/>
      <c r="M24" s="52"/>
    </row>
    <row r="25" spans="1:13" ht="15.75" thickBot="1" x14ac:dyDescent="0.3">
      <c r="A25" s="5"/>
      <c r="B25" s="39"/>
      <c r="C25" s="36"/>
      <c r="D25" s="36"/>
      <c r="E25" s="36"/>
      <c r="F25" s="36"/>
      <c r="G25" s="46"/>
      <c r="H25" s="46"/>
      <c r="I25" s="25"/>
      <c r="J25" s="52"/>
      <c r="K25" s="52"/>
      <c r="L25" s="52"/>
      <c r="M25" s="52"/>
    </row>
    <row r="26" spans="1:13" x14ac:dyDescent="0.25">
      <c r="A26" s="42"/>
      <c r="B26" s="57"/>
      <c r="C26" s="51"/>
      <c r="D26" s="51"/>
      <c r="E26" s="51"/>
      <c r="F26" s="65"/>
      <c r="G26" s="47"/>
      <c r="H26" s="36"/>
      <c r="I26" s="25"/>
      <c r="J26" s="52"/>
      <c r="K26" s="52"/>
      <c r="L26" s="52"/>
      <c r="M26" s="52"/>
    </row>
    <row r="27" spans="1:13" x14ac:dyDescent="0.25">
      <c r="A27" s="31" t="s">
        <v>3</v>
      </c>
      <c r="B27" s="159" t="s">
        <v>232</v>
      </c>
      <c r="C27" s="159"/>
      <c r="D27" s="159"/>
      <c r="E27" s="159"/>
      <c r="F27" s="159"/>
      <c r="G27" s="159"/>
      <c r="H27" s="159"/>
      <c r="I27" s="25"/>
      <c r="J27" s="52"/>
      <c r="K27" s="52"/>
      <c r="L27" s="52"/>
      <c r="M27" s="52"/>
    </row>
    <row r="28" spans="1:13" ht="15.75" thickBot="1" x14ac:dyDescent="0.3">
      <c r="A28" s="9">
        <f>INDEX('Point Grid'!$C$8:$I$35,MATCH($A$1,'Point Grid'!$A$8:$A$35,0),MATCH(A27,'Point Grid'!$C$7:$I$7,0))</f>
        <v>0.5</v>
      </c>
      <c r="B28" s="159"/>
      <c r="C28" s="159"/>
      <c r="D28" s="159"/>
      <c r="E28" s="159"/>
      <c r="F28" s="159"/>
      <c r="G28" s="159"/>
      <c r="H28" s="159"/>
      <c r="I28" s="25"/>
      <c r="J28" s="52"/>
      <c r="K28" s="52"/>
      <c r="L28" s="52"/>
      <c r="M28" s="52"/>
    </row>
    <row r="29" spans="1:13" ht="15.75" thickBot="1" x14ac:dyDescent="0.3">
      <c r="A29" s="5"/>
      <c r="B29" s="39"/>
      <c r="C29" s="66"/>
      <c r="D29" s="67"/>
      <c r="E29" s="68"/>
      <c r="F29" s="66"/>
      <c r="G29" s="48"/>
      <c r="H29" s="48"/>
      <c r="I29" s="25"/>
      <c r="J29" s="52"/>
      <c r="K29" s="52"/>
      <c r="L29" s="52"/>
      <c r="M29" s="52"/>
    </row>
    <row r="30" spans="1:13" x14ac:dyDescent="0.25">
      <c r="A30" s="42"/>
      <c r="B30" s="39"/>
      <c r="C30" s="66"/>
      <c r="D30" s="67"/>
      <c r="E30" s="68"/>
      <c r="F30" s="66"/>
      <c r="G30" s="48"/>
      <c r="H30" s="48"/>
      <c r="I30" s="25"/>
      <c r="J30" s="52"/>
      <c r="K30" s="52"/>
      <c r="L30" s="52"/>
      <c r="M30" s="52"/>
    </row>
    <row r="31" spans="1:13" x14ac:dyDescent="0.25">
      <c r="A31" s="31" t="s">
        <v>4</v>
      </c>
      <c r="B31" s="159" t="s">
        <v>233</v>
      </c>
      <c r="C31" s="159"/>
      <c r="D31" s="159"/>
      <c r="E31" s="159"/>
      <c r="F31" s="159"/>
      <c r="G31" s="159"/>
      <c r="H31" s="159"/>
      <c r="I31" s="25"/>
      <c r="J31" s="52"/>
      <c r="K31" s="52"/>
      <c r="L31" s="52"/>
      <c r="M31" s="52"/>
    </row>
    <row r="32" spans="1:13" ht="15.75" thickBot="1" x14ac:dyDescent="0.3">
      <c r="A32" s="9">
        <f>INDEX('Point Grid'!$C$8:$I$35,MATCH($A$1,'Point Grid'!$A$8:$A$35,0),MATCH(A31,'Point Grid'!$C$7:$I$7,0))</f>
        <v>0.75</v>
      </c>
      <c r="B32" s="159"/>
      <c r="C32" s="159"/>
      <c r="D32" s="159"/>
      <c r="E32" s="159"/>
      <c r="F32" s="159"/>
      <c r="G32" s="159"/>
      <c r="H32" s="159"/>
      <c r="I32" s="25"/>
      <c r="J32" s="52"/>
      <c r="K32" s="52"/>
      <c r="L32" s="52"/>
      <c r="M32" s="52"/>
    </row>
    <row r="33" spans="1:13" ht="15.75" thickBot="1" x14ac:dyDescent="0.3">
      <c r="A33" s="5"/>
      <c r="B33" s="39" t="s">
        <v>234</v>
      </c>
      <c r="C33" s="66"/>
      <c r="D33" s="67"/>
      <c r="E33" s="68"/>
      <c r="F33" s="66"/>
      <c r="G33" s="67"/>
      <c r="H33" s="67"/>
      <c r="I33" s="25"/>
      <c r="J33" s="52"/>
      <c r="K33" s="52"/>
      <c r="L33" s="52"/>
      <c r="M33" s="52"/>
    </row>
    <row r="34" spans="1:13" x14ac:dyDescent="0.25">
      <c r="A34" s="42"/>
      <c r="B34" s="57" t="s">
        <v>235</v>
      </c>
      <c r="C34" s="51"/>
      <c r="D34" s="51"/>
      <c r="E34" s="51"/>
      <c r="F34" s="65"/>
      <c r="G34" s="47"/>
      <c r="H34" s="36"/>
      <c r="I34" s="25"/>
      <c r="J34" s="52"/>
      <c r="K34" s="52"/>
      <c r="L34" s="52"/>
      <c r="M34" s="52"/>
    </row>
    <row r="35" spans="1:13" x14ac:dyDescent="0.25">
      <c r="A35" s="42"/>
      <c r="B35" s="57" t="s">
        <v>236</v>
      </c>
      <c r="C35" s="51"/>
      <c r="D35" s="51"/>
      <c r="E35" s="51"/>
      <c r="F35" s="65"/>
      <c r="G35" s="47"/>
      <c r="H35" s="36"/>
      <c r="I35" s="25"/>
      <c r="J35" s="52"/>
      <c r="K35" s="52"/>
      <c r="L35" s="52"/>
      <c r="M35" s="52"/>
    </row>
    <row r="36" spans="1:13" ht="15.75" thickBot="1" x14ac:dyDescent="0.3">
      <c r="A36" s="23"/>
      <c r="B36" s="50"/>
      <c r="C36" s="69"/>
      <c r="D36" s="69"/>
      <c r="E36" s="70"/>
      <c r="F36" s="69"/>
      <c r="G36" s="71"/>
      <c r="H36" s="71"/>
      <c r="I36" s="59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D68" s="52"/>
      <c r="E68" s="52"/>
      <c r="F68" s="52"/>
      <c r="G68" s="52"/>
      <c r="H68" s="52"/>
      <c r="I68" s="52"/>
    </row>
  </sheetData>
  <mergeCells count="11">
    <mergeCell ref="H1:I1"/>
    <mergeCell ref="B5:B6"/>
    <mergeCell ref="C5:F5"/>
    <mergeCell ref="B12:B13"/>
    <mergeCell ref="C12:F12"/>
    <mergeCell ref="B31:H32"/>
    <mergeCell ref="C19:E19"/>
    <mergeCell ref="C20:E20"/>
    <mergeCell ref="C21:E21"/>
    <mergeCell ref="B23:H24"/>
    <mergeCell ref="B27:H28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60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9.7109375" style="28" customWidth="1"/>
    <col min="3" max="4" width="10.85546875" style="28" customWidth="1"/>
    <col min="5" max="5" width="11.140625" style="28" customWidth="1"/>
    <col min="6" max="6" width="11.28515625" style="28" customWidth="1"/>
    <col min="7" max="7" width="17.42578125" style="28" customWidth="1"/>
    <col min="8" max="8" width="19.42578125" style="28" customWidth="1"/>
    <col min="9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20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170" t="s">
        <v>237</v>
      </c>
      <c r="C3" s="170"/>
      <c r="D3" s="170"/>
      <c r="E3" s="170"/>
      <c r="F3" s="170"/>
      <c r="G3" s="170"/>
      <c r="H3" s="170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3</v>
      </c>
      <c r="B4" s="170"/>
      <c r="C4" s="170"/>
      <c r="D4" s="170"/>
      <c r="E4" s="170"/>
      <c r="F4" s="170"/>
      <c r="G4" s="170"/>
      <c r="H4" s="170"/>
      <c r="I4" s="25"/>
      <c r="J4" s="52"/>
      <c r="K4" s="52"/>
      <c r="L4" s="52"/>
      <c r="M4" s="52"/>
    </row>
    <row r="5" spans="1:13" x14ac:dyDescent="0.25">
      <c r="A5" s="42"/>
      <c r="B5" s="39"/>
      <c r="C5" s="36"/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ht="57.95" customHeight="1" x14ac:dyDescent="0.25">
      <c r="A6" s="42"/>
      <c r="B6" s="72" t="s">
        <v>42</v>
      </c>
      <c r="C6" s="72" t="s">
        <v>238</v>
      </c>
      <c r="D6" s="72" t="s">
        <v>239</v>
      </c>
      <c r="E6" s="72" t="s">
        <v>240</v>
      </c>
      <c r="F6" s="72" t="s">
        <v>241</v>
      </c>
      <c r="G6" s="39"/>
      <c r="H6" s="39"/>
      <c r="I6" s="25"/>
      <c r="J6" s="52"/>
      <c r="K6" s="52"/>
      <c r="L6" s="52"/>
      <c r="M6" s="52"/>
    </row>
    <row r="7" spans="1:13" ht="15.75" customHeight="1" x14ac:dyDescent="0.25">
      <c r="A7" s="42"/>
      <c r="B7" s="103">
        <v>2013</v>
      </c>
      <c r="C7" s="104">
        <v>306000</v>
      </c>
      <c r="D7" s="104">
        <v>15450</v>
      </c>
      <c r="E7" s="104">
        <v>2300</v>
      </c>
      <c r="F7" s="104">
        <v>7000</v>
      </c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103">
        <v>2014</v>
      </c>
      <c r="C8" s="104">
        <v>313000</v>
      </c>
      <c r="D8" s="104">
        <v>17000</v>
      </c>
      <c r="E8" s="104">
        <v>2400</v>
      </c>
      <c r="F8" s="104">
        <v>7500</v>
      </c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103">
        <v>2015</v>
      </c>
      <c r="C9" s="104">
        <v>318000</v>
      </c>
      <c r="D9" s="104">
        <v>14625</v>
      </c>
      <c r="E9" s="104">
        <v>2500</v>
      </c>
      <c r="F9" s="77" t="s">
        <v>242</v>
      </c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103">
        <v>2016</v>
      </c>
      <c r="C10" s="104">
        <v>325000</v>
      </c>
      <c r="D10" s="104">
        <v>11000</v>
      </c>
      <c r="E10" s="77" t="s">
        <v>242</v>
      </c>
      <c r="F10" s="77" t="s">
        <v>242</v>
      </c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244</v>
      </c>
      <c r="C12" s="36"/>
      <c r="D12" s="36"/>
      <c r="E12" s="36"/>
      <c r="F12" s="39"/>
      <c r="G12" s="99">
        <v>0.02</v>
      </c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245</v>
      </c>
      <c r="C13" s="36"/>
      <c r="D13" s="36"/>
      <c r="E13" s="36"/>
      <c r="F13" s="39"/>
      <c r="G13" s="99">
        <v>0.01</v>
      </c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246</v>
      </c>
      <c r="C14" s="36"/>
      <c r="D14" s="36"/>
      <c r="E14" s="36"/>
      <c r="F14" s="39"/>
      <c r="G14" s="99">
        <v>0.08</v>
      </c>
      <c r="H14" s="39"/>
      <c r="I14" s="25"/>
      <c r="J14" s="52"/>
      <c r="K14" s="52"/>
      <c r="L14" s="52"/>
      <c r="M14" s="52"/>
    </row>
    <row r="15" spans="1:13" x14ac:dyDescent="0.25">
      <c r="A15" s="42"/>
      <c r="B15" s="39" t="s">
        <v>247</v>
      </c>
      <c r="C15" s="36"/>
      <c r="D15" s="36"/>
      <c r="E15" s="36"/>
      <c r="F15" s="39"/>
      <c r="G15" s="39">
        <v>1.8</v>
      </c>
      <c r="H15" s="39"/>
      <c r="I15" s="25"/>
      <c r="J15" s="52"/>
      <c r="K15" s="52"/>
      <c r="L15" s="52"/>
      <c r="M15" s="52"/>
    </row>
    <row r="16" spans="1:13" x14ac:dyDescent="0.25">
      <c r="A16" s="42"/>
      <c r="B16" s="62"/>
      <c r="C16" s="45"/>
      <c r="D16" s="63"/>
      <c r="E16" s="64"/>
      <c r="F16" s="64"/>
      <c r="G16" s="64"/>
      <c r="H16" s="64"/>
      <c r="I16" s="25"/>
      <c r="J16" s="52"/>
      <c r="K16" s="52"/>
      <c r="L16" s="52"/>
      <c r="M16" s="52"/>
    </row>
    <row r="17" spans="1:13" x14ac:dyDescent="0.25">
      <c r="A17" s="31" t="s">
        <v>2</v>
      </c>
      <c r="B17" s="62" t="s">
        <v>248</v>
      </c>
      <c r="C17" s="45"/>
      <c r="D17" s="63"/>
      <c r="E17" s="64"/>
      <c r="F17" s="64"/>
      <c r="G17" s="64"/>
      <c r="H17" s="64"/>
      <c r="I17" s="25"/>
      <c r="J17" s="52"/>
      <c r="K17" s="52"/>
      <c r="L17" s="52"/>
      <c r="M17" s="52"/>
    </row>
    <row r="18" spans="1:13" ht="15.75" thickBot="1" x14ac:dyDescent="0.3">
      <c r="A18" s="9">
        <f>INDEX('Point Grid'!$C$8:$I$35,MATCH($A$1,'Point Grid'!$A$8:$A$35,0),MATCH(A17,'Point Grid'!$C$7:$I$7,0))</f>
        <v>1.75</v>
      </c>
      <c r="B18" s="57"/>
      <c r="C18" s="45"/>
      <c r="D18" s="45"/>
      <c r="E18" s="45"/>
      <c r="F18" s="45"/>
      <c r="G18" s="45"/>
      <c r="H18" s="45"/>
      <c r="I18" s="25"/>
      <c r="J18" s="52"/>
      <c r="K18" s="52"/>
      <c r="L18" s="52"/>
      <c r="M18" s="52"/>
    </row>
    <row r="19" spans="1:13" ht="15.75" thickBot="1" x14ac:dyDescent="0.3">
      <c r="A19" s="5"/>
      <c r="B19" s="39"/>
      <c r="C19" s="36"/>
      <c r="D19" s="36"/>
      <c r="E19" s="36"/>
      <c r="F19" s="36"/>
      <c r="G19" s="46"/>
      <c r="H19" s="46"/>
      <c r="I19" s="25"/>
      <c r="J19" s="52"/>
      <c r="K19" s="52"/>
      <c r="L19" s="52"/>
      <c r="M19" s="52"/>
    </row>
    <row r="20" spans="1:13" x14ac:dyDescent="0.25">
      <c r="A20" s="42"/>
      <c r="B20" s="57"/>
      <c r="C20" s="51"/>
      <c r="D20" s="51"/>
      <c r="E20" s="51"/>
      <c r="F20" s="65"/>
      <c r="G20" s="47"/>
      <c r="H20" s="36"/>
      <c r="I20" s="25"/>
      <c r="J20" s="52"/>
      <c r="K20" s="52"/>
      <c r="L20" s="52"/>
      <c r="M20" s="52"/>
    </row>
    <row r="21" spans="1:13" x14ac:dyDescent="0.25">
      <c r="A21" s="31" t="s">
        <v>3</v>
      </c>
      <c r="B21" s="57" t="s">
        <v>243</v>
      </c>
      <c r="C21" s="51"/>
      <c r="D21" s="51"/>
      <c r="E21" s="51"/>
      <c r="F21" s="65"/>
      <c r="G21" s="51"/>
      <c r="H21" s="51"/>
      <c r="I21" s="25"/>
      <c r="J21" s="52"/>
      <c r="K21" s="52"/>
      <c r="L21" s="52"/>
      <c r="M21" s="52"/>
    </row>
    <row r="22" spans="1:13" ht="15.75" thickBot="1" x14ac:dyDescent="0.3">
      <c r="A22" s="9">
        <f>INDEX('Point Grid'!$C$8:$I$35,MATCH($A$1,'Point Grid'!$A$8:$A$35,0),MATCH(A21,'Point Grid'!$C$7:$I$7,0))</f>
        <v>0.5</v>
      </c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ht="15.75" thickBot="1" x14ac:dyDescent="0.3">
      <c r="A23" s="5"/>
      <c r="B23" s="39"/>
      <c r="C23" s="66"/>
      <c r="D23" s="67"/>
      <c r="E23" s="68"/>
      <c r="F23" s="66"/>
      <c r="G23" s="48"/>
      <c r="H23" s="48"/>
      <c r="I23" s="25"/>
      <c r="J23" s="52"/>
      <c r="K23" s="52"/>
      <c r="L23" s="52"/>
      <c r="M23" s="52"/>
    </row>
    <row r="24" spans="1:13" x14ac:dyDescent="0.25">
      <c r="A24" s="42"/>
      <c r="B24" s="39"/>
      <c r="C24" s="66"/>
      <c r="D24" s="67"/>
      <c r="E24" s="68"/>
      <c r="F24" s="66"/>
      <c r="G24" s="48"/>
      <c r="H24" s="48"/>
      <c r="I24" s="25"/>
      <c r="J24" s="52"/>
      <c r="K24" s="52"/>
      <c r="L24" s="52"/>
      <c r="M24" s="52"/>
    </row>
    <row r="25" spans="1:13" x14ac:dyDescent="0.25">
      <c r="A25" s="31" t="s">
        <v>4</v>
      </c>
      <c r="B25" s="158" t="s">
        <v>249</v>
      </c>
      <c r="C25" s="158"/>
      <c r="D25" s="158"/>
      <c r="E25" s="158"/>
      <c r="F25" s="158"/>
      <c r="G25" s="158"/>
      <c r="H25" s="158"/>
      <c r="I25" s="25"/>
      <c r="J25" s="52"/>
      <c r="K25" s="52"/>
      <c r="L25" s="52"/>
      <c r="M25" s="52"/>
    </row>
    <row r="26" spans="1:13" ht="15.75" thickBot="1" x14ac:dyDescent="0.3">
      <c r="A26" s="9">
        <f>INDEX('Point Grid'!$C$8:$I$35,MATCH($A$1,'Point Grid'!$A$8:$A$35,0),MATCH(A25,'Point Grid'!$C$7:$I$7,0))</f>
        <v>0.75</v>
      </c>
      <c r="B26" s="158"/>
      <c r="C26" s="158"/>
      <c r="D26" s="158"/>
      <c r="E26" s="158"/>
      <c r="F26" s="158"/>
      <c r="G26" s="158"/>
      <c r="H26" s="158"/>
      <c r="I26" s="25"/>
      <c r="J26" s="52"/>
      <c r="K26" s="52"/>
      <c r="L26" s="52"/>
      <c r="M26" s="52"/>
    </row>
    <row r="27" spans="1:13" ht="15.75" thickBot="1" x14ac:dyDescent="0.3">
      <c r="A27" s="5"/>
      <c r="B27" s="39"/>
      <c r="C27" s="66"/>
      <c r="D27" s="67"/>
      <c r="E27" s="68"/>
      <c r="F27" s="66"/>
      <c r="G27" s="67"/>
      <c r="H27" s="67"/>
      <c r="I27" s="25"/>
      <c r="J27" s="52"/>
      <c r="K27" s="52"/>
      <c r="L27" s="52"/>
      <c r="M27" s="52"/>
    </row>
    <row r="28" spans="1:13" ht="15.75" thickBot="1" x14ac:dyDescent="0.3">
      <c r="A28" s="23"/>
      <c r="B28" s="50"/>
      <c r="C28" s="69"/>
      <c r="D28" s="69"/>
      <c r="E28" s="70"/>
      <c r="F28" s="69"/>
      <c r="G28" s="71"/>
      <c r="H28" s="71"/>
      <c r="I28" s="59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</sheetData>
  <mergeCells count="3">
    <mergeCell ref="H1:I1"/>
    <mergeCell ref="B3:H4"/>
    <mergeCell ref="B25:H26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47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0.28515625" style="28" customWidth="1"/>
    <col min="3" max="5" width="10.855468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21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34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60" x14ac:dyDescent="0.25">
      <c r="A5" s="42"/>
      <c r="B5" s="72" t="s">
        <v>42</v>
      </c>
      <c r="C5" s="72" t="s">
        <v>250</v>
      </c>
      <c r="D5" s="72" t="s">
        <v>251</v>
      </c>
      <c r="E5" s="72" t="s">
        <v>252</v>
      </c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77">
        <v>2014</v>
      </c>
      <c r="C6" s="77">
        <v>750</v>
      </c>
      <c r="D6" s="77">
        <v>500</v>
      </c>
      <c r="E6" s="119">
        <v>1.1000000000000001</v>
      </c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>
        <v>2015</v>
      </c>
      <c r="C7" s="77">
        <v>800</v>
      </c>
      <c r="D7" s="77">
        <v>475</v>
      </c>
      <c r="E7" s="119">
        <v>1.25</v>
      </c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2016</v>
      </c>
      <c r="C8" s="104">
        <v>1000</v>
      </c>
      <c r="D8" s="77">
        <v>400</v>
      </c>
      <c r="E8" s="119">
        <v>1.55</v>
      </c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39"/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ht="33.950000000000003" customHeight="1" x14ac:dyDescent="0.25">
      <c r="A10" s="42"/>
      <c r="B10" s="158" t="s">
        <v>253</v>
      </c>
      <c r="C10" s="158"/>
      <c r="D10" s="158"/>
      <c r="E10" s="158"/>
      <c r="F10" s="158"/>
      <c r="G10" s="158"/>
      <c r="H10" s="158"/>
      <c r="I10" s="25"/>
      <c r="J10" s="52"/>
      <c r="K10" s="52"/>
      <c r="L10" s="52"/>
      <c r="M10" s="52"/>
    </row>
    <row r="11" spans="1:13" x14ac:dyDescent="0.25">
      <c r="A11" s="42"/>
      <c r="B11" s="62"/>
      <c r="C11" s="45"/>
      <c r="D11" s="63"/>
      <c r="E11" s="64"/>
      <c r="F11" s="64"/>
      <c r="G11" s="64"/>
      <c r="H11" s="64"/>
      <c r="I11" s="25"/>
      <c r="J11" s="52"/>
      <c r="K11" s="52"/>
      <c r="L11" s="52"/>
      <c r="M11" s="52"/>
    </row>
    <row r="12" spans="1:13" x14ac:dyDescent="0.25">
      <c r="A12" s="31" t="s">
        <v>2</v>
      </c>
      <c r="B12" s="62" t="s">
        <v>254</v>
      </c>
      <c r="C12" s="45"/>
      <c r="D12" s="63"/>
      <c r="E12" s="64"/>
      <c r="F12" s="64"/>
      <c r="G12" s="64"/>
      <c r="H12" s="64"/>
      <c r="I12" s="25"/>
      <c r="J12" s="52"/>
      <c r="K12" s="52"/>
      <c r="L12" s="52"/>
      <c r="M12" s="52"/>
    </row>
    <row r="13" spans="1:13" ht="15.75" thickBot="1" x14ac:dyDescent="0.3">
      <c r="A13" s="9">
        <f>INDEX('Point Grid'!$C$8:$I$35,MATCH($A$1,'Point Grid'!$A$8:$A$35,0),MATCH(A12,'Point Grid'!$C$7:$I$7,0))</f>
        <v>1.25</v>
      </c>
      <c r="B13" s="57"/>
      <c r="C13" s="45"/>
      <c r="D13" s="45"/>
      <c r="E13" s="45"/>
      <c r="F13" s="45"/>
      <c r="G13" s="45"/>
      <c r="H13" s="45"/>
      <c r="I13" s="25"/>
      <c r="J13" s="52"/>
      <c r="K13" s="52"/>
      <c r="L13" s="52"/>
      <c r="M13" s="52"/>
    </row>
    <row r="14" spans="1:13" ht="15.75" thickBot="1" x14ac:dyDescent="0.3">
      <c r="A14" s="5"/>
      <c r="B14" s="39"/>
      <c r="C14" s="36"/>
      <c r="D14" s="36"/>
      <c r="E14" s="36"/>
      <c r="F14" s="36"/>
      <c r="G14" s="46"/>
      <c r="H14" s="46"/>
      <c r="I14" s="25"/>
      <c r="J14" s="52"/>
      <c r="K14" s="52"/>
      <c r="L14" s="52"/>
      <c r="M14" s="52"/>
    </row>
    <row r="15" spans="1:13" ht="15.75" thickBot="1" x14ac:dyDescent="0.3">
      <c r="A15" s="23"/>
      <c r="B15" s="50"/>
      <c r="C15" s="69"/>
      <c r="D15" s="69"/>
      <c r="E15" s="70"/>
      <c r="F15" s="69"/>
      <c r="G15" s="71"/>
      <c r="H15" s="71"/>
      <c r="I15" s="59"/>
      <c r="J15" s="52"/>
      <c r="K15" s="52"/>
      <c r="L15" s="52"/>
      <c r="M15" s="52"/>
    </row>
    <row r="16" spans="1:13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2:13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2:13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2:13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3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2:13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2:13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2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2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x14ac:dyDescent="0.25">
      <c r="B31" s="52"/>
      <c r="C31" s="52"/>
      <c r="D31" s="52"/>
      <c r="E31" s="52"/>
      <c r="F31" s="52"/>
      <c r="G31" s="52"/>
      <c r="H31" s="52"/>
      <c r="I31" s="52"/>
    </row>
    <row r="32" spans="2:13" x14ac:dyDescent="0.25">
      <c r="B32" s="52"/>
      <c r="C32" s="52"/>
      <c r="D32" s="52"/>
      <c r="E32" s="52"/>
      <c r="F32" s="52"/>
      <c r="G32" s="52"/>
      <c r="H32" s="52"/>
      <c r="I32" s="52"/>
    </row>
    <row r="33" spans="2:9" x14ac:dyDescent="0.25">
      <c r="B33" s="52"/>
      <c r="C33" s="52"/>
      <c r="D33" s="52"/>
      <c r="E33" s="52"/>
      <c r="F33" s="52"/>
      <c r="G33" s="52"/>
      <c r="H33" s="52"/>
      <c r="I33" s="52"/>
    </row>
    <row r="34" spans="2:9" x14ac:dyDescent="0.25">
      <c r="B34" s="52"/>
      <c r="C34" s="52"/>
      <c r="D34" s="52"/>
      <c r="E34" s="52"/>
      <c r="F34" s="52"/>
      <c r="G34" s="52"/>
      <c r="H34" s="52"/>
      <c r="I34" s="52"/>
    </row>
    <row r="35" spans="2:9" x14ac:dyDescent="0.25">
      <c r="B35" s="52"/>
      <c r="C35" s="52"/>
      <c r="D35" s="52"/>
      <c r="E35" s="52"/>
      <c r="F35" s="52"/>
      <c r="G35" s="52"/>
      <c r="H35" s="52"/>
      <c r="I35" s="52"/>
    </row>
    <row r="36" spans="2:9" x14ac:dyDescent="0.25">
      <c r="B36" s="52"/>
      <c r="C36" s="52"/>
      <c r="D36" s="52"/>
      <c r="E36" s="52"/>
      <c r="F36" s="52"/>
      <c r="G36" s="52"/>
      <c r="H36" s="52"/>
      <c r="I36" s="52"/>
    </row>
    <row r="37" spans="2:9" x14ac:dyDescent="0.25">
      <c r="B37" s="52"/>
      <c r="C37" s="52"/>
      <c r="D37" s="52"/>
      <c r="E37" s="52"/>
      <c r="F37" s="52"/>
      <c r="G37" s="52"/>
      <c r="H37" s="52"/>
      <c r="I37" s="52"/>
    </row>
    <row r="38" spans="2:9" x14ac:dyDescent="0.25">
      <c r="B38" s="52"/>
      <c r="C38" s="52"/>
      <c r="D38" s="52"/>
      <c r="E38" s="52"/>
      <c r="F38" s="52"/>
      <c r="G38" s="52"/>
      <c r="H38" s="52"/>
      <c r="I38" s="52"/>
    </row>
    <row r="39" spans="2:9" x14ac:dyDescent="0.25">
      <c r="B39" s="52"/>
      <c r="C39" s="52"/>
      <c r="D39" s="52"/>
      <c r="E39" s="52"/>
      <c r="F39" s="52"/>
      <c r="G39" s="52"/>
      <c r="H39" s="52"/>
      <c r="I39" s="52"/>
    </row>
    <row r="40" spans="2:9" x14ac:dyDescent="0.25">
      <c r="B40" s="52"/>
      <c r="C40" s="52"/>
      <c r="D40" s="52"/>
      <c r="E40" s="52"/>
      <c r="F40" s="52"/>
      <c r="G40" s="52"/>
      <c r="H40" s="52"/>
      <c r="I40" s="52"/>
    </row>
    <row r="41" spans="2:9" x14ac:dyDescent="0.25">
      <c r="B41" s="52"/>
      <c r="C41" s="52"/>
      <c r="D41" s="52"/>
      <c r="E41" s="52"/>
      <c r="F41" s="52"/>
      <c r="G41" s="52"/>
      <c r="H41" s="52"/>
      <c r="I41" s="52"/>
    </row>
    <row r="42" spans="2:9" x14ac:dyDescent="0.25">
      <c r="B42" s="52"/>
      <c r="C42" s="52"/>
      <c r="D42" s="52"/>
      <c r="E42" s="52"/>
      <c r="F42" s="52"/>
      <c r="G42" s="52"/>
      <c r="H42" s="52"/>
      <c r="I42" s="52"/>
    </row>
    <row r="43" spans="2:9" x14ac:dyDescent="0.25">
      <c r="B43" s="52"/>
      <c r="C43" s="52"/>
      <c r="D43" s="52"/>
      <c r="E43" s="52"/>
      <c r="F43" s="52"/>
      <c r="G43" s="52"/>
      <c r="H43" s="52"/>
      <c r="I43" s="52"/>
    </row>
    <row r="44" spans="2:9" x14ac:dyDescent="0.25">
      <c r="B44" s="52"/>
      <c r="C44" s="52"/>
      <c r="D44" s="52"/>
      <c r="E44" s="52"/>
      <c r="F44" s="52"/>
      <c r="G44" s="52"/>
      <c r="H44" s="52"/>
      <c r="I44" s="52"/>
    </row>
    <row r="45" spans="2:9" x14ac:dyDescent="0.25">
      <c r="B45" s="52"/>
      <c r="C45" s="52"/>
      <c r="D45" s="52"/>
      <c r="E45" s="52"/>
      <c r="F45" s="52"/>
      <c r="G45" s="52"/>
      <c r="H45" s="52"/>
      <c r="I45" s="52"/>
    </row>
    <row r="46" spans="2:9" x14ac:dyDescent="0.25">
      <c r="B46" s="52"/>
      <c r="C46" s="52"/>
      <c r="D46" s="52"/>
      <c r="E46" s="52"/>
      <c r="F46" s="52"/>
      <c r="G46" s="52"/>
      <c r="H46" s="52"/>
      <c r="I46" s="52"/>
    </row>
    <row r="47" spans="2:9" x14ac:dyDescent="0.25">
      <c r="B47" s="52"/>
      <c r="C47" s="52"/>
      <c r="D47" s="52"/>
      <c r="E47" s="52"/>
      <c r="F47" s="52"/>
      <c r="G47" s="52"/>
      <c r="H47" s="52"/>
      <c r="I47" s="52"/>
    </row>
  </sheetData>
  <mergeCells count="2">
    <mergeCell ref="H1:I1"/>
    <mergeCell ref="B10:H10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67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0.42578125" style="28" customWidth="1"/>
    <col min="3" max="6" width="11.7109375" style="28" customWidth="1"/>
    <col min="7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22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255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166" t="s">
        <v>42</v>
      </c>
      <c r="C5" s="165" t="s">
        <v>256</v>
      </c>
      <c r="D5" s="165"/>
      <c r="E5" s="165"/>
      <c r="F5" s="165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67"/>
      <c r="C6" s="77">
        <v>12</v>
      </c>
      <c r="D6" s="77">
        <v>24</v>
      </c>
      <c r="E6" s="77">
        <v>36</v>
      </c>
      <c r="F6" s="77">
        <v>48</v>
      </c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18">
        <v>2013</v>
      </c>
      <c r="C7" s="128">
        <v>500000</v>
      </c>
      <c r="D7" s="128">
        <v>800000</v>
      </c>
      <c r="E7" s="128">
        <v>900000</v>
      </c>
      <c r="F7" s="129">
        <v>950000</v>
      </c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29">
        <v>400000</v>
      </c>
      <c r="D8" s="129">
        <v>750000</v>
      </c>
      <c r="E8" s="129">
        <v>880000</v>
      </c>
      <c r="F8" s="130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29">
        <v>450000</v>
      </c>
      <c r="D9" s="129">
        <v>750000</v>
      </c>
      <c r="E9" s="130"/>
      <c r="F9" s="130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2016</v>
      </c>
      <c r="C10" s="129">
        <v>500000</v>
      </c>
      <c r="D10" s="130"/>
      <c r="E10" s="130"/>
      <c r="F10" s="130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166" t="s">
        <v>42</v>
      </c>
      <c r="C12" s="165" t="s">
        <v>257</v>
      </c>
      <c r="D12" s="165"/>
      <c r="E12" s="165"/>
      <c r="F12" s="165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167"/>
      <c r="C13" s="77">
        <v>12</v>
      </c>
      <c r="D13" s="77">
        <v>24</v>
      </c>
      <c r="E13" s="77">
        <v>36</v>
      </c>
      <c r="F13" s="77">
        <v>48</v>
      </c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118">
        <v>2013</v>
      </c>
      <c r="C14" s="128">
        <v>200000</v>
      </c>
      <c r="D14" s="128">
        <v>300000</v>
      </c>
      <c r="E14" s="128">
        <v>50000</v>
      </c>
      <c r="F14" s="129">
        <v>0</v>
      </c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2014</v>
      </c>
      <c r="C15" s="129">
        <v>150000</v>
      </c>
      <c r="D15" s="129">
        <v>250000</v>
      </c>
      <c r="E15" s="129">
        <v>80000</v>
      </c>
      <c r="F15" s="130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2015</v>
      </c>
      <c r="C16" s="129">
        <v>170000</v>
      </c>
      <c r="D16" s="129">
        <v>300000</v>
      </c>
      <c r="E16" s="130"/>
      <c r="F16" s="130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77">
        <v>2016</v>
      </c>
      <c r="C17" s="129">
        <v>230000</v>
      </c>
      <c r="D17" s="130"/>
      <c r="E17" s="130"/>
      <c r="F17" s="130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39"/>
      <c r="C18" s="36"/>
      <c r="D18" s="36"/>
      <c r="E18" s="36"/>
      <c r="F18" s="39"/>
      <c r="G18" s="39"/>
      <c r="H18" s="39"/>
      <c r="I18" s="25"/>
      <c r="J18" s="52"/>
      <c r="K18" s="52"/>
      <c r="L18" s="52"/>
      <c r="M18" s="52"/>
    </row>
    <row r="19" spans="1:13" ht="47.1" customHeight="1" x14ac:dyDescent="0.25">
      <c r="A19" s="42"/>
      <c r="B19" s="100" t="s">
        <v>42</v>
      </c>
      <c r="C19" s="173" t="s">
        <v>258</v>
      </c>
      <c r="D19" s="174"/>
      <c r="E19" s="120"/>
      <c r="F19" s="39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77">
        <v>2013</v>
      </c>
      <c r="C20" s="171">
        <v>0</v>
      </c>
      <c r="D20" s="172"/>
      <c r="E20" s="121"/>
      <c r="F20" s="39"/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77">
        <v>2014</v>
      </c>
      <c r="C21" s="171">
        <v>80</v>
      </c>
      <c r="D21" s="172"/>
      <c r="E21" s="121"/>
      <c r="F21" s="39"/>
      <c r="G21" s="39"/>
      <c r="H21" s="39"/>
      <c r="I21" s="25"/>
      <c r="J21" s="52"/>
      <c r="K21" s="52"/>
      <c r="L21" s="52"/>
      <c r="M21" s="52"/>
    </row>
    <row r="22" spans="1:13" x14ac:dyDescent="0.25">
      <c r="A22" s="42"/>
      <c r="B22" s="77">
        <v>2015</v>
      </c>
      <c r="C22" s="171">
        <v>250</v>
      </c>
      <c r="D22" s="172"/>
      <c r="E22" s="148"/>
      <c r="F22" s="39"/>
      <c r="G22" s="39"/>
      <c r="H22" s="39"/>
      <c r="I22" s="25"/>
      <c r="J22" s="52"/>
      <c r="K22" s="52"/>
      <c r="L22" s="52"/>
      <c r="M22" s="52"/>
    </row>
    <row r="23" spans="1:13" x14ac:dyDescent="0.25">
      <c r="A23" s="42"/>
      <c r="B23" s="77">
        <v>2016</v>
      </c>
      <c r="C23" s="171">
        <v>400</v>
      </c>
      <c r="D23" s="172"/>
      <c r="E23" s="148"/>
      <c r="F23" s="39"/>
      <c r="G23" s="39"/>
      <c r="H23" s="39"/>
      <c r="I23" s="25"/>
      <c r="J23" s="52"/>
      <c r="K23" s="52"/>
      <c r="L23" s="52"/>
      <c r="M23" s="52"/>
    </row>
    <row r="24" spans="1:13" x14ac:dyDescent="0.25">
      <c r="A24" s="42"/>
      <c r="B24" s="39"/>
      <c r="C24" s="36"/>
      <c r="D24" s="36"/>
      <c r="E24" s="36"/>
      <c r="F24" s="39"/>
      <c r="G24" s="39"/>
      <c r="H24" s="39"/>
      <c r="I24" s="25"/>
      <c r="J24" s="52"/>
      <c r="K24" s="52"/>
      <c r="L24" s="52"/>
      <c r="M24" s="52"/>
    </row>
    <row r="25" spans="1:13" x14ac:dyDescent="0.25">
      <c r="A25" s="31"/>
      <c r="B25" s="39" t="s">
        <v>259</v>
      </c>
      <c r="C25" s="36"/>
      <c r="D25" s="36"/>
      <c r="E25" s="51"/>
      <c r="F25" s="35"/>
      <c r="G25" s="35"/>
      <c r="H25" s="35"/>
      <c r="I25" s="25"/>
      <c r="J25" s="52"/>
      <c r="K25" s="52"/>
      <c r="L25" s="52"/>
      <c r="M25" s="52"/>
    </row>
    <row r="26" spans="1:13" x14ac:dyDescent="0.25">
      <c r="A26" s="9"/>
      <c r="B26" s="62" t="s">
        <v>262</v>
      </c>
      <c r="C26" s="45"/>
      <c r="D26" s="63"/>
      <c r="E26" s="64"/>
      <c r="F26" s="64"/>
      <c r="G26" s="145">
        <v>2.1</v>
      </c>
      <c r="H26" s="64"/>
      <c r="I26" s="25"/>
      <c r="J26" s="52"/>
      <c r="K26" s="52"/>
      <c r="L26" s="52"/>
      <c r="M26" s="52"/>
    </row>
    <row r="27" spans="1:13" x14ac:dyDescent="0.25">
      <c r="A27" s="42"/>
      <c r="B27" s="62"/>
      <c r="C27" s="45"/>
      <c r="D27" s="63"/>
      <c r="E27" s="64"/>
      <c r="F27" s="64"/>
      <c r="G27" s="64"/>
      <c r="H27" s="64"/>
      <c r="I27" s="25"/>
      <c r="J27" s="52"/>
      <c r="K27" s="52"/>
      <c r="L27" s="52"/>
      <c r="M27" s="52"/>
    </row>
    <row r="28" spans="1:13" x14ac:dyDescent="0.25">
      <c r="A28" s="31" t="s">
        <v>2</v>
      </c>
      <c r="B28" s="62" t="s">
        <v>260</v>
      </c>
      <c r="C28" s="45"/>
      <c r="D28" s="63"/>
      <c r="E28" s="64"/>
      <c r="F28" s="64"/>
      <c r="G28" s="64"/>
      <c r="H28" s="64"/>
      <c r="I28" s="25"/>
      <c r="J28" s="52"/>
      <c r="K28" s="52"/>
      <c r="L28" s="52"/>
      <c r="M28" s="52"/>
    </row>
    <row r="29" spans="1:13" ht="15.75" thickBot="1" x14ac:dyDescent="0.3">
      <c r="A29" s="9">
        <f>INDEX('Point Grid'!$C$8:$I$35,MATCH($A$1,'Point Grid'!$A$8:$A$35,0),MATCH(A28,'Point Grid'!$C$7:$I$7,0))</f>
        <v>1.5</v>
      </c>
      <c r="B29" s="57"/>
      <c r="C29" s="45"/>
      <c r="D29" s="45"/>
      <c r="E29" s="45"/>
      <c r="F29" s="45"/>
      <c r="G29" s="45"/>
      <c r="H29" s="45"/>
      <c r="I29" s="25"/>
      <c r="J29" s="52"/>
      <c r="K29" s="52"/>
      <c r="L29" s="52"/>
      <c r="M29" s="52"/>
    </row>
    <row r="30" spans="1:13" ht="15.75" thickBot="1" x14ac:dyDescent="0.3">
      <c r="A30" s="5"/>
      <c r="B30" s="39"/>
      <c r="C30" s="36"/>
      <c r="D30" s="36"/>
      <c r="E30" s="36"/>
      <c r="F30" s="36"/>
      <c r="G30" s="46"/>
      <c r="H30" s="46"/>
      <c r="I30" s="25"/>
      <c r="J30" s="52"/>
      <c r="K30" s="52"/>
      <c r="L30" s="52"/>
      <c r="M30" s="52"/>
    </row>
    <row r="31" spans="1:13" x14ac:dyDescent="0.25">
      <c r="A31" s="42"/>
      <c r="B31" s="57"/>
      <c r="C31" s="51"/>
      <c r="D31" s="51"/>
      <c r="E31" s="51"/>
      <c r="F31" s="65"/>
      <c r="G31" s="47"/>
      <c r="H31" s="36"/>
      <c r="I31" s="25"/>
      <c r="J31" s="52"/>
      <c r="K31" s="52"/>
      <c r="L31" s="52"/>
      <c r="M31" s="52"/>
    </row>
    <row r="32" spans="1:13" x14ac:dyDescent="0.25">
      <c r="A32" s="31" t="s">
        <v>3</v>
      </c>
      <c r="B32" s="57" t="s">
        <v>261</v>
      </c>
      <c r="C32" s="51"/>
      <c r="D32" s="51"/>
      <c r="E32" s="51"/>
      <c r="F32" s="65"/>
      <c r="G32" s="51"/>
      <c r="H32" s="51"/>
      <c r="I32" s="25"/>
      <c r="J32" s="52"/>
      <c r="K32" s="52"/>
      <c r="L32" s="52"/>
      <c r="M32" s="52"/>
    </row>
    <row r="33" spans="1:13" ht="15.75" thickBot="1" x14ac:dyDescent="0.3">
      <c r="A33" s="9">
        <f>INDEX('Point Grid'!$C$8:$I$35,MATCH($A$1,'Point Grid'!$A$8:$A$35,0),MATCH(A32,'Point Grid'!$C$7:$I$7,0))</f>
        <v>0.5</v>
      </c>
      <c r="B33" s="39"/>
      <c r="C33" s="66"/>
      <c r="D33" s="67"/>
      <c r="E33" s="68"/>
      <c r="F33" s="66"/>
      <c r="G33" s="48"/>
      <c r="H33" s="48"/>
      <c r="I33" s="25"/>
      <c r="J33" s="52"/>
      <c r="K33" s="52"/>
      <c r="L33" s="52"/>
      <c r="M33" s="52"/>
    </row>
    <row r="34" spans="1:13" ht="15.75" thickBot="1" x14ac:dyDescent="0.3">
      <c r="A34" s="5"/>
      <c r="B34" s="39"/>
      <c r="C34" s="66"/>
      <c r="D34" s="67"/>
      <c r="E34" s="68"/>
      <c r="F34" s="66"/>
      <c r="G34" s="48"/>
      <c r="H34" s="48"/>
      <c r="I34" s="25"/>
      <c r="J34" s="52"/>
      <c r="K34" s="52"/>
      <c r="L34" s="52"/>
      <c r="M34" s="52"/>
    </row>
    <row r="35" spans="1:13" ht="15.75" thickBot="1" x14ac:dyDescent="0.3">
      <c r="A35" s="23"/>
      <c r="B35" s="50"/>
      <c r="C35" s="69"/>
      <c r="D35" s="69"/>
      <c r="E35" s="70"/>
      <c r="F35" s="69"/>
      <c r="G35" s="71"/>
      <c r="H35" s="71"/>
      <c r="I35" s="59"/>
      <c r="J35" s="52"/>
      <c r="K35" s="52"/>
      <c r="L35" s="52"/>
      <c r="M35" s="52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</sheetData>
  <mergeCells count="10">
    <mergeCell ref="H1:I1"/>
    <mergeCell ref="B5:B6"/>
    <mergeCell ref="C5:F5"/>
    <mergeCell ref="B12:B13"/>
    <mergeCell ref="C12:F12"/>
    <mergeCell ref="C22:D22"/>
    <mergeCell ref="C23:D23"/>
    <mergeCell ref="C19:D19"/>
    <mergeCell ref="C20:D20"/>
    <mergeCell ref="C21:D2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65"/>
  <sheetViews>
    <sheetView zoomScale="95" zoomScaleNormal="100" workbookViewId="0"/>
  </sheetViews>
  <sheetFormatPr defaultColWidth="9.140625" defaultRowHeight="15" x14ac:dyDescent="0.25"/>
  <cols>
    <col min="1" max="1" width="8.7109375" style="28" customWidth="1"/>
    <col min="2" max="2" width="15.140625" style="28" customWidth="1"/>
    <col min="3" max="5" width="10.855468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23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263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2.25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166" t="s">
        <v>42</v>
      </c>
      <c r="C5" s="165" t="s">
        <v>264</v>
      </c>
      <c r="D5" s="165"/>
      <c r="E5" s="165"/>
      <c r="F5" s="165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67"/>
      <c r="C6" s="77">
        <v>48</v>
      </c>
      <c r="D6" s="77">
        <v>60</v>
      </c>
      <c r="E6" s="77">
        <v>72</v>
      </c>
      <c r="F6" s="77">
        <v>84</v>
      </c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18">
        <v>2010</v>
      </c>
      <c r="C7" s="122">
        <v>60</v>
      </c>
      <c r="D7" s="122">
        <v>25</v>
      </c>
      <c r="E7" s="122">
        <v>15</v>
      </c>
      <c r="F7" s="123">
        <v>5</v>
      </c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2011</v>
      </c>
      <c r="C8" s="123">
        <v>60</v>
      </c>
      <c r="D8" s="123">
        <v>30</v>
      </c>
      <c r="E8" s="123">
        <v>15</v>
      </c>
      <c r="F8" s="124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2012</v>
      </c>
      <c r="C9" s="123">
        <v>100</v>
      </c>
      <c r="D9" s="123">
        <v>25</v>
      </c>
      <c r="E9" s="124"/>
      <c r="F9" s="124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2013</v>
      </c>
      <c r="C10" s="123">
        <v>80</v>
      </c>
      <c r="D10" s="124"/>
      <c r="E10" s="124"/>
      <c r="F10" s="124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166" t="s">
        <v>42</v>
      </c>
      <c r="C12" s="165" t="s">
        <v>265</v>
      </c>
      <c r="D12" s="165"/>
      <c r="E12" s="165"/>
      <c r="F12" s="165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167"/>
      <c r="C13" s="77">
        <v>48</v>
      </c>
      <c r="D13" s="77">
        <v>60</v>
      </c>
      <c r="E13" s="77">
        <v>72</v>
      </c>
      <c r="F13" s="77">
        <v>84</v>
      </c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118">
        <v>2010</v>
      </c>
      <c r="C14" s="125">
        <v>1400</v>
      </c>
      <c r="D14" s="125">
        <v>2500</v>
      </c>
      <c r="E14" s="125">
        <v>2000</v>
      </c>
      <c r="F14" s="126">
        <v>400</v>
      </c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2011</v>
      </c>
      <c r="C15" s="126">
        <v>1600</v>
      </c>
      <c r="D15" s="126">
        <v>1100</v>
      </c>
      <c r="E15" s="126">
        <v>600</v>
      </c>
      <c r="F15" s="127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2012</v>
      </c>
      <c r="C16" s="126">
        <v>2800</v>
      </c>
      <c r="D16" s="126">
        <v>1900</v>
      </c>
      <c r="E16" s="127"/>
      <c r="F16" s="127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77">
        <v>2013</v>
      </c>
      <c r="C17" s="126">
        <v>2100</v>
      </c>
      <c r="D17" s="127"/>
      <c r="E17" s="127"/>
      <c r="F17" s="127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39"/>
      <c r="C18" s="36"/>
      <c r="D18" s="36"/>
      <c r="E18" s="36"/>
      <c r="F18" s="39"/>
      <c r="G18" s="39"/>
      <c r="H18" s="39"/>
      <c r="I18" s="25"/>
      <c r="J18" s="52"/>
      <c r="K18" s="52"/>
      <c r="L18" s="52"/>
      <c r="M18" s="52"/>
    </row>
    <row r="19" spans="1:13" x14ac:dyDescent="0.25">
      <c r="A19" s="42"/>
      <c r="B19" s="39" t="s">
        <v>266</v>
      </c>
      <c r="C19" s="36"/>
      <c r="D19" s="99">
        <v>0.05</v>
      </c>
      <c r="E19" s="99"/>
      <c r="F19" s="39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39" t="s">
        <v>267</v>
      </c>
      <c r="C20" s="36"/>
      <c r="D20" s="36"/>
      <c r="E20" s="36"/>
      <c r="F20" s="39"/>
      <c r="G20" s="131">
        <v>114000</v>
      </c>
      <c r="H20" s="39"/>
      <c r="I20" s="25"/>
      <c r="J20" s="52"/>
      <c r="K20" s="52"/>
      <c r="L20" s="52"/>
      <c r="M20" s="52"/>
    </row>
    <row r="21" spans="1:13" x14ac:dyDescent="0.25">
      <c r="A21" s="42"/>
      <c r="B21" s="39" t="s">
        <v>268</v>
      </c>
      <c r="C21" s="36"/>
      <c r="D21" s="36"/>
      <c r="E21" s="36"/>
      <c r="F21" s="39"/>
      <c r="G21" s="131">
        <v>107000</v>
      </c>
      <c r="H21" s="39"/>
      <c r="I21" s="25"/>
      <c r="J21" s="52"/>
      <c r="K21" s="52"/>
      <c r="L21" s="52"/>
      <c r="M21" s="52"/>
    </row>
    <row r="22" spans="1:13" x14ac:dyDescent="0.25">
      <c r="A22" s="42"/>
      <c r="B22" s="39"/>
      <c r="C22" s="36"/>
      <c r="D22" s="36"/>
      <c r="E22" s="36"/>
      <c r="F22" s="39"/>
      <c r="G22" s="39"/>
      <c r="H22" s="39"/>
      <c r="I22" s="25"/>
      <c r="J22" s="52"/>
      <c r="K22" s="52"/>
      <c r="L22" s="52"/>
      <c r="M22" s="52"/>
    </row>
    <row r="23" spans="1:13" x14ac:dyDescent="0.25">
      <c r="A23" s="31"/>
      <c r="B23" s="39"/>
      <c r="C23" s="36"/>
      <c r="D23" s="36"/>
      <c r="E23" s="51"/>
      <c r="F23" s="35"/>
      <c r="G23" s="35"/>
      <c r="H23" s="35"/>
      <c r="I23" s="25"/>
      <c r="J23" s="52"/>
      <c r="K23" s="52"/>
      <c r="L23" s="52"/>
      <c r="M23" s="52"/>
    </row>
    <row r="24" spans="1:13" x14ac:dyDescent="0.25">
      <c r="A24" s="9"/>
      <c r="B24" s="62"/>
      <c r="C24" s="45"/>
      <c r="D24" s="63"/>
      <c r="E24" s="64"/>
      <c r="F24" s="64"/>
      <c r="G24" s="64"/>
      <c r="H24" s="64"/>
      <c r="I24" s="25"/>
      <c r="J24" s="52"/>
      <c r="K24" s="52"/>
      <c r="L24" s="52"/>
      <c r="M24" s="52"/>
    </row>
    <row r="25" spans="1:13" x14ac:dyDescent="0.25">
      <c r="A25" s="42"/>
      <c r="B25" s="62"/>
      <c r="C25" s="45"/>
      <c r="D25" s="63"/>
      <c r="E25" s="64"/>
      <c r="F25" s="64"/>
      <c r="G25" s="64"/>
      <c r="H25" s="64"/>
      <c r="I25" s="25"/>
      <c r="J25" s="52"/>
      <c r="K25" s="52"/>
      <c r="L25" s="52"/>
      <c r="M25" s="52"/>
    </row>
    <row r="26" spans="1:13" x14ac:dyDescent="0.25">
      <c r="A26" s="31" t="s">
        <v>2</v>
      </c>
      <c r="B26" s="159" t="s">
        <v>269</v>
      </c>
      <c r="C26" s="159"/>
      <c r="D26" s="159"/>
      <c r="E26" s="159"/>
      <c r="F26" s="159"/>
      <c r="G26" s="159"/>
      <c r="H26" s="159"/>
      <c r="I26" s="25"/>
      <c r="J26" s="52"/>
      <c r="K26" s="52"/>
      <c r="L26" s="52"/>
      <c r="M26" s="52"/>
    </row>
    <row r="27" spans="1:13" ht="15.75" thickBot="1" x14ac:dyDescent="0.3">
      <c r="A27" s="9">
        <f>INDEX('Point Grid'!$C$8:$I$35,MATCH($A$1,'Point Grid'!$A$8:$A$35,0),MATCH(A26,'Point Grid'!$C$7:$I$7,0))</f>
        <v>1.5</v>
      </c>
      <c r="B27" s="159"/>
      <c r="C27" s="159"/>
      <c r="D27" s="159"/>
      <c r="E27" s="159"/>
      <c r="F27" s="159"/>
      <c r="G27" s="159"/>
      <c r="H27" s="159"/>
      <c r="I27" s="25"/>
      <c r="J27" s="52"/>
      <c r="K27" s="52"/>
      <c r="L27" s="52"/>
      <c r="M27" s="52"/>
    </row>
    <row r="28" spans="1:13" ht="15.75" thickBot="1" x14ac:dyDescent="0.3">
      <c r="A28" s="5"/>
      <c r="B28" s="39"/>
      <c r="C28" s="36"/>
      <c r="D28" s="36"/>
      <c r="E28" s="36"/>
      <c r="F28" s="36"/>
      <c r="G28" s="46"/>
      <c r="H28" s="46"/>
      <c r="I28" s="25"/>
      <c r="J28" s="52"/>
      <c r="K28" s="52"/>
      <c r="L28" s="52"/>
      <c r="M28" s="52"/>
    </row>
    <row r="29" spans="1:13" x14ac:dyDescent="0.25">
      <c r="A29" s="42"/>
      <c r="B29" s="57"/>
      <c r="C29" s="51"/>
      <c r="D29" s="51"/>
      <c r="E29" s="51"/>
      <c r="F29" s="65"/>
      <c r="G29" s="47"/>
      <c r="H29" s="36"/>
      <c r="I29" s="25"/>
      <c r="J29" s="52"/>
      <c r="K29" s="52"/>
      <c r="L29" s="52"/>
      <c r="M29" s="52"/>
    </row>
    <row r="30" spans="1:13" x14ac:dyDescent="0.25">
      <c r="A30" s="31" t="s">
        <v>3</v>
      </c>
      <c r="B30" s="157" t="s">
        <v>270</v>
      </c>
      <c r="C30" s="157"/>
      <c r="D30" s="157"/>
      <c r="E30" s="157"/>
      <c r="F30" s="157"/>
      <c r="G30" s="157"/>
      <c r="H30" s="157"/>
      <c r="I30" s="25"/>
      <c r="J30" s="52"/>
      <c r="K30" s="52"/>
      <c r="L30" s="52"/>
      <c r="M30" s="52"/>
    </row>
    <row r="31" spans="1:13" ht="15.75" thickBot="1" x14ac:dyDescent="0.3">
      <c r="A31" s="9">
        <f>INDEX('Point Grid'!$C$8:$I$35,MATCH($A$1,'Point Grid'!$A$8:$A$35,0),MATCH(A30,'Point Grid'!$C$7:$I$7,0))</f>
        <v>0.75</v>
      </c>
      <c r="B31" s="157"/>
      <c r="C31" s="157"/>
      <c r="D31" s="157"/>
      <c r="E31" s="157"/>
      <c r="F31" s="157"/>
      <c r="G31" s="157"/>
      <c r="H31" s="157"/>
      <c r="I31" s="25"/>
      <c r="J31" s="52"/>
      <c r="K31" s="52"/>
      <c r="L31" s="52"/>
      <c r="M31" s="52"/>
    </row>
    <row r="32" spans="1:13" ht="15.75" thickBot="1" x14ac:dyDescent="0.3">
      <c r="A32" s="5"/>
      <c r="B32" s="39"/>
      <c r="C32" s="66"/>
      <c r="D32" s="67"/>
      <c r="E32" s="68"/>
      <c r="F32" s="66"/>
      <c r="G32" s="48"/>
      <c r="H32" s="48"/>
      <c r="I32" s="25"/>
      <c r="J32" s="52"/>
      <c r="K32" s="52"/>
      <c r="L32" s="52"/>
      <c r="M32" s="52"/>
    </row>
    <row r="33" spans="1:13" ht="15.75" thickBot="1" x14ac:dyDescent="0.3">
      <c r="A33" s="23"/>
      <c r="B33" s="50"/>
      <c r="C33" s="69"/>
      <c r="D33" s="69"/>
      <c r="E33" s="70"/>
      <c r="F33" s="69"/>
      <c r="G33" s="71"/>
      <c r="H33" s="71"/>
      <c r="I33" s="59"/>
      <c r="J33" s="52"/>
      <c r="K33" s="52"/>
      <c r="L33" s="52"/>
      <c r="M33" s="52"/>
    </row>
    <row r="34" spans="1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  <row r="56" spans="2:9" x14ac:dyDescent="0.25">
      <c r="B56" s="52"/>
      <c r="C56" s="52"/>
      <c r="D56" s="52"/>
      <c r="E56" s="52"/>
      <c r="F56" s="52"/>
      <c r="G56" s="52"/>
      <c r="H56" s="52"/>
      <c r="I56" s="52"/>
    </row>
    <row r="57" spans="2:9" x14ac:dyDescent="0.25">
      <c r="B57" s="52"/>
      <c r="C57" s="52"/>
      <c r="D57" s="52"/>
      <c r="E57" s="52"/>
      <c r="F57" s="52"/>
      <c r="G57" s="52"/>
      <c r="H57" s="52"/>
      <c r="I57" s="52"/>
    </row>
    <row r="58" spans="2:9" x14ac:dyDescent="0.25">
      <c r="B58" s="52"/>
      <c r="C58" s="52"/>
      <c r="D58" s="52"/>
      <c r="E58" s="52"/>
      <c r="F58" s="52"/>
      <c r="G58" s="52"/>
      <c r="H58" s="52"/>
      <c r="I58" s="52"/>
    </row>
    <row r="59" spans="2:9" x14ac:dyDescent="0.25">
      <c r="B59" s="52"/>
      <c r="C59" s="52"/>
      <c r="D59" s="52"/>
      <c r="E59" s="52"/>
      <c r="F59" s="52"/>
      <c r="G59" s="52"/>
      <c r="H59" s="52"/>
      <c r="I59" s="52"/>
    </row>
    <row r="60" spans="2:9" x14ac:dyDescent="0.25">
      <c r="B60" s="52"/>
      <c r="C60" s="52"/>
      <c r="D60" s="52"/>
      <c r="E60" s="52"/>
      <c r="F60" s="52"/>
      <c r="G60" s="52"/>
      <c r="H60" s="52"/>
      <c r="I60" s="52"/>
    </row>
    <row r="61" spans="2:9" x14ac:dyDescent="0.25">
      <c r="B61" s="52"/>
      <c r="C61" s="52"/>
      <c r="D61" s="52"/>
      <c r="E61" s="52"/>
      <c r="F61" s="52"/>
      <c r="G61" s="52"/>
      <c r="H61" s="52"/>
      <c r="I61" s="52"/>
    </row>
    <row r="62" spans="2:9" x14ac:dyDescent="0.25">
      <c r="B62" s="52"/>
      <c r="C62" s="52"/>
      <c r="D62" s="52"/>
      <c r="E62" s="52"/>
      <c r="F62" s="52"/>
      <c r="G62" s="52"/>
      <c r="H62" s="52"/>
      <c r="I62" s="52"/>
    </row>
    <row r="63" spans="2:9" x14ac:dyDescent="0.25">
      <c r="B63" s="52"/>
      <c r="C63" s="52"/>
      <c r="D63" s="52"/>
      <c r="E63" s="52"/>
      <c r="F63" s="52"/>
      <c r="G63" s="52"/>
      <c r="H63" s="52"/>
      <c r="I63" s="52"/>
    </row>
    <row r="64" spans="2:9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</sheetData>
  <mergeCells count="7">
    <mergeCell ref="B26:H27"/>
    <mergeCell ref="B30:H31"/>
    <mergeCell ref="H1:I1"/>
    <mergeCell ref="B5:B6"/>
    <mergeCell ref="C5:F5"/>
    <mergeCell ref="B12:B13"/>
    <mergeCell ref="C12:F12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75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0.7109375" style="28" customWidth="1"/>
    <col min="3" max="5" width="6.7109375" style="28" customWidth="1"/>
    <col min="6" max="6" width="7.28515625" style="28" customWidth="1"/>
    <col min="7" max="7" width="9.42578125" style="28" customWidth="1"/>
    <col min="8" max="8" width="10.7109375" style="28" customWidth="1"/>
    <col min="9" max="11" width="6.7109375" style="28" customWidth="1"/>
    <col min="12" max="12" width="7.28515625" style="28" customWidth="1"/>
    <col min="13" max="14" width="9.42578125" style="28" customWidth="1"/>
    <col min="15" max="15" width="10.7109375" style="28" customWidth="1"/>
    <col min="16" max="16384" width="9.140625" style="28"/>
  </cols>
  <sheetData>
    <row r="1" spans="1:18" x14ac:dyDescent="0.25">
      <c r="A1" s="7">
        <v>24</v>
      </c>
      <c r="B1" s="32" t="s">
        <v>12</v>
      </c>
      <c r="C1" s="27"/>
      <c r="D1" s="27"/>
      <c r="E1" s="27"/>
      <c r="F1" s="27"/>
      <c r="G1" s="44"/>
      <c r="H1" s="44"/>
      <c r="I1" s="44"/>
      <c r="J1" s="44"/>
      <c r="K1" s="44"/>
      <c r="L1" s="44"/>
      <c r="M1" s="155" t="s">
        <v>29</v>
      </c>
      <c r="N1" s="156"/>
    </row>
    <row r="2" spans="1:18" x14ac:dyDescent="0.25">
      <c r="A2" s="29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8" x14ac:dyDescent="0.25">
      <c r="A3" s="8" t="s">
        <v>13</v>
      </c>
      <c r="B3" s="24" t="s">
        <v>342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52"/>
      <c r="P3" s="52"/>
      <c r="Q3" s="52"/>
      <c r="R3" s="52"/>
    </row>
    <row r="4" spans="1:18" x14ac:dyDescent="0.25">
      <c r="A4" s="9">
        <f>INDEX('Point Grid'!B:B,MATCH($A$1,'Point Grid'!A:A,0))</f>
        <v>2.5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52"/>
      <c r="P4" s="52"/>
      <c r="Q4" s="52"/>
      <c r="R4" s="52"/>
    </row>
    <row r="5" spans="1:18" ht="32.1" customHeight="1" x14ac:dyDescent="0.25">
      <c r="A5" s="42"/>
      <c r="B5" s="166" t="s">
        <v>42</v>
      </c>
      <c r="C5" s="165" t="s">
        <v>271</v>
      </c>
      <c r="D5" s="165"/>
      <c r="E5" s="165"/>
      <c r="F5" s="165"/>
      <c r="G5" s="39"/>
      <c r="H5" s="166" t="s">
        <v>42</v>
      </c>
      <c r="I5" s="165" t="s">
        <v>272</v>
      </c>
      <c r="J5" s="165"/>
      <c r="K5" s="165"/>
      <c r="L5" s="165"/>
      <c r="M5" s="39"/>
      <c r="N5" s="25"/>
      <c r="O5" s="52"/>
      <c r="P5" s="52"/>
      <c r="Q5" s="52"/>
      <c r="R5" s="52"/>
    </row>
    <row r="6" spans="1:18" x14ac:dyDescent="0.25">
      <c r="A6" s="42"/>
      <c r="B6" s="167"/>
      <c r="C6" s="77">
        <v>12</v>
      </c>
      <c r="D6" s="77">
        <v>24</v>
      </c>
      <c r="E6" s="77">
        <v>36</v>
      </c>
      <c r="F6" s="77">
        <v>48</v>
      </c>
      <c r="G6" s="39"/>
      <c r="H6" s="167"/>
      <c r="I6" s="77">
        <v>12</v>
      </c>
      <c r="J6" s="77">
        <v>24</v>
      </c>
      <c r="K6" s="77">
        <v>36</v>
      </c>
      <c r="L6" s="77">
        <v>48</v>
      </c>
      <c r="M6" s="39"/>
      <c r="N6" s="25"/>
      <c r="O6" s="52"/>
      <c r="P6" s="52"/>
      <c r="Q6" s="52"/>
      <c r="R6" s="52"/>
    </row>
    <row r="7" spans="1:18" x14ac:dyDescent="0.25">
      <c r="A7" s="42"/>
      <c r="B7" s="118">
        <v>2010</v>
      </c>
      <c r="C7" s="128">
        <v>1100</v>
      </c>
      <c r="D7" s="128">
        <v>1650</v>
      </c>
      <c r="E7" s="128">
        <v>1815</v>
      </c>
      <c r="F7" s="129">
        <v>1815</v>
      </c>
      <c r="G7" s="39"/>
      <c r="H7" s="118">
        <v>2010</v>
      </c>
      <c r="I7" s="128">
        <v>1540</v>
      </c>
      <c r="J7" s="128">
        <v>1980</v>
      </c>
      <c r="K7" s="128">
        <v>1888</v>
      </c>
      <c r="L7" s="129">
        <v>1815</v>
      </c>
      <c r="M7" s="39"/>
      <c r="N7" s="25"/>
      <c r="O7" s="52"/>
      <c r="P7" s="52"/>
      <c r="Q7" s="52"/>
      <c r="R7" s="52"/>
    </row>
    <row r="8" spans="1:18" x14ac:dyDescent="0.25">
      <c r="A8" s="42"/>
      <c r="B8" s="77">
        <v>2011</v>
      </c>
      <c r="C8" s="129">
        <v>1210</v>
      </c>
      <c r="D8" s="129">
        <v>1820</v>
      </c>
      <c r="E8" s="129">
        <v>2005</v>
      </c>
      <c r="F8" s="130"/>
      <c r="G8" s="39"/>
      <c r="H8" s="77">
        <v>2011</v>
      </c>
      <c r="I8" s="129">
        <v>1694</v>
      </c>
      <c r="J8" s="129">
        <v>2184</v>
      </c>
      <c r="K8" s="129">
        <v>2060</v>
      </c>
      <c r="L8" s="130"/>
      <c r="M8" s="39"/>
      <c r="N8" s="25"/>
      <c r="O8" s="52"/>
      <c r="P8" s="52"/>
      <c r="Q8" s="52"/>
      <c r="R8" s="52"/>
    </row>
    <row r="9" spans="1:18" x14ac:dyDescent="0.25">
      <c r="A9" s="42"/>
      <c r="B9" s="77">
        <v>2012</v>
      </c>
      <c r="C9" s="129">
        <v>1335</v>
      </c>
      <c r="D9" s="129">
        <v>2005</v>
      </c>
      <c r="E9" s="130"/>
      <c r="F9" s="130"/>
      <c r="G9" s="39"/>
      <c r="H9" s="77">
        <v>2012</v>
      </c>
      <c r="I9" s="129">
        <v>1869</v>
      </c>
      <c r="J9" s="129">
        <v>2306</v>
      </c>
      <c r="K9" s="130"/>
      <c r="L9" s="130"/>
      <c r="M9" s="39"/>
      <c r="N9" s="25"/>
      <c r="O9" s="52"/>
      <c r="P9" s="52"/>
      <c r="Q9" s="52"/>
      <c r="R9" s="52"/>
    </row>
    <row r="10" spans="1:18" x14ac:dyDescent="0.25">
      <c r="A10" s="42"/>
      <c r="B10" s="77">
        <v>2013</v>
      </c>
      <c r="C10" s="129">
        <v>1470</v>
      </c>
      <c r="D10" s="130"/>
      <c r="E10" s="130"/>
      <c r="F10" s="130"/>
      <c r="G10" s="39"/>
      <c r="H10" s="77">
        <v>2013</v>
      </c>
      <c r="I10" s="129">
        <v>1911</v>
      </c>
      <c r="J10" s="130"/>
      <c r="K10" s="130"/>
      <c r="L10" s="130"/>
      <c r="M10" s="39"/>
      <c r="N10" s="25"/>
      <c r="O10" s="52"/>
      <c r="P10" s="52"/>
      <c r="Q10" s="52"/>
      <c r="R10" s="52"/>
    </row>
    <row r="11" spans="1:18" x14ac:dyDescent="0.25">
      <c r="A11" s="42"/>
      <c r="B11" s="39"/>
      <c r="C11" s="36"/>
      <c r="D11" s="36"/>
      <c r="E11" s="36"/>
      <c r="F11" s="39"/>
      <c r="G11" s="39"/>
      <c r="H11" s="39"/>
      <c r="I11" s="39"/>
      <c r="J11" s="39"/>
      <c r="K11" s="39"/>
      <c r="L11" s="39"/>
      <c r="M11" s="39"/>
      <c r="N11" s="25"/>
      <c r="O11" s="52"/>
      <c r="P11" s="52"/>
      <c r="Q11" s="52"/>
      <c r="R11" s="52"/>
    </row>
    <row r="12" spans="1:18" ht="32.1" customHeight="1" x14ac:dyDescent="0.25">
      <c r="A12" s="42"/>
      <c r="B12" s="166" t="s">
        <v>42</v>
      </c>
      <c r="C12" s="165" t="s">
        <v>273</v>
      </c>
      <c r="D12" s="165"/>
      <c r="E12" s="165"/>
      <c r="F12" s="165"/>
      <c r="G12" s="39"/>
      <c r="H12" s="166" t="s">
        <v>42</v>
      </c>
      <c r="I12" s="165" t="s">
        <v>274</v>
      </c>
      <c r="J12" s="165"/>
      <c r="K12" s="165"/>
      <c r="L12" s="165"/>
      <c r="M12" s="39"/>
      <c r="N12" s="25"/>
      <c r="O12" s="52"/>
      <c r="P12" s="52"/>
      <c r="Q12" s="52"/>
      <c r="R12" s="52"/>
    </row>
    <row r="13" spans="1:18" x14ac:dyDescent="0.25">
      <c r="A13" s="42"/>
      <c r="B13" s="167"/>
      <c r="C13" s="77">
        <v>12</v>
      </c>
      <c r="D13" s="77">
        <v>24</v>
      </c>
      <c r="E13" s="77">
        <v>36</v>
      </c>
      <c r="F13" s="77">
        <v>48</v>
      </c>
      <c r="G13" s="39"/>
      <c r="H13" s="167"/>
      <c r="I13" s="77">
        <v>12</v>
      </c>
      <c r="J13" s="77">
        <v>24</v>
      </c>
      <c r="K13" s="77">
        <v>36</v>
      </c>
      <c r="L13" s="77">
        <v>48</v>
      </c>
      <c r="M13" s="39"/>
      <c r="N13" s="25"/>
      <c r="O13" s="52"/>
      <c r="P13" s="52"/>
      <c r="Q13" s="52"/>
      <c r="R13" s="52"/>
    </row>
    <row r="14" spans="1:18" x14ac:dyDescent="0.25">
      <c r="A14" s="42"/>
      <c r="B14" s="118">
        <v>2010</v>
      </c>
      <c r="C14" s="128">
        <v>550</v>
      </c>
      <c r="D14" s="128">
        <v>825</v>
      </c>
      <c r="E14" s="128">
        <v>908</v>
      </c>
      <c r="F14" s="129">
        <v>908</v>
      </c>
      <c r="G14" s="39"/>
      <c r="H14" s="118">
        <v>2010</v>
      </c>
      <c r="I14" s="128">
        <v>165</v>
      </c>
      <c r="J14" s="128">
        <v>83</v>
      </c>
      <c r="K14" s="128">
        <v>18</v>
      </c>
      <c r="L14" s="129">
        <v>0</v>
      </c>
      <c r="M14" s="39"/>
      <c r="N14" s="25"/>
      <c r="O14" s="52"/>
      <c r="P14" s="52"/>
      <c r="Q14" s="52"/>
      <c r="R14" s="52"/>
    </row>
    <row r="15" spans="1:18" x14ac:dyDescent="0.25">
      <c r="A15" s="42"/>
      <c r="B15" s="77">
        <v>2011</v>
      </c>
      <c r="C15" s="129">
        <v>578</v>
      </c>
      <c r="D15" s="129">
        <v>867</v>
      </c>
      <c r="E15" s="129">
        <v>954</v>
      </c>
      <c r="F15" s="130"/>
      <c r="G15" s="39"/>
      <c r="H15" s="77">
        <v>2011</v>
      </c>
      <c r="I15" s="129">
        <v>173</v>
      </c>
      <c r="J15" s="129">
        <v>87</v>
      </c>
      <c r="K15" s="129">
        <v>19</v>
      </c>
      <c r="L15" s="130"/>
      <c r="M15" s="39"/>
      <c r="N15" s="25"/>
      <c r="O15" s="52"/>
      <c r="P15" s="52"/>
      <c r="Q15" s="52"/>
      <c r="R15" s="52"/>
    </row>
    <row r="16" spans="1:18" x14ac:dyDescent="0.25">
      <c r="A16" s="42"/>
      <c r="B16" s="77">
        <v>2012</v>
      </c>
      <c r="C16" s="129">
        <v>605</v>
      </c>
      <c r="D16" s="129">
        <v>908</v>
      </c>
      <c r="E16" s="130"/>
      <c r="F16" s="130"/>
      <c r="G16" s="39"/>
      <c r="H16" s="77">
        <v>2012</v>
      </c>
      <c r="I16" s="129">
        <v>181</v>
      </c>
      <c r="J16" s="129">
        <v>91</v>
      </c>
      <c r="K16" s="130"/>
      <c r="L16" s="130"/>
      <c r="M16" s="39"/>
      <c r="N16" s="25"/>
      <c r="O16" s="52"/>
      <c r="P16" s="52"/>
      <c r="Q16" s="52"/>
      <c r="R16" s="52"/>
    </row>
    <row r="17" spans="1:18" x14ac:dyDescent="0.25">
      <c r="A17" s="42"/>
      <c r="B17" s="77">
        <v>2013</v>
      </c>
      <c r="C17" s="129">
        <v>635</v>
      </c>
      <c r="D17" s="130"/>
      <c r="E17" s="130"/>
      <c r="F17" s="130"/>
      <c r="G17" s="39"/>
      <c r="H17" s="77">
        <v>2013</v>
      </c>
      <c r="I17" s="129">
        <v>191</v>
      </c>
      <c r="J17" s="130"/>
      <c r="K17" s="130"/>
      <c r="L17" s="130"/>
      <c r="M17" s="39"/>
      <c r="N17" s="25"/>
      <c r="O17" s="52"/>
      <c r="P17" s="52"/>
      <c r="Q17" s="52"/>
      <c r="R17" s="52"/>
    </row>
    <row r="18" spans="1:18" x14ac:dyDescent="0.25">
      <c r="A18" s="42"/>
      <c r="B18" s="39"/>
      <c r="C18" s="36"/>
      <c r="D18" s="36"/>
      <c r="E18" s="36"/>
      <c r="F18" s="39"/>
      <c r="G18" s="39"/>
      <c r="H18" s="39"/>
      <c r="I18" s="39"/>
      <c r="J18" s="39"/>
      <c r="K18" s="39"/>
      <c r="L18" s="39"/>
      <c r="M18" s="39"/>
      <c r="N18" s="25"/>
      <c r="O18" s="52"/>
      <c r="P18" s="52"/>
      <c r="Q18" s="52"/>
      <c r="R18" s="52"/>
    </row>
    <row r="19" spans="1:18" ht="32.1" customHeight="1" x14ac:dyDescent="0.25">
      <c r="A19" s="42"/>
      <c r="B19" s="166" t="s">
        <v>42</v>
      </c>
      <c r="C19" s="165" t="s">
        <v>275</v>
      </c>
      <c r="D19" s="165"/>
      <c r="E19" s="165"/>
      <c r="F19" s="165"/>
      <c r="G19" s="39"/>
      <c r="H19" s="166" t="s">
        <v>42</v>
      </c>
      <c r="I19" s="165" t="s">
        <v>276</v>
      </c>
      <c r="J19" s="165"/>
      <c r="K19" s="165"/>
      <c r="L19" s="165"/>
      <c r="M19" s="39"/>
      <c r="N19" s="25"/>
      <c r="O19" s="52"/>
      <c r="P19" s="52"/>
      <c r="Q19" s="52"/>
      <c r="R19" s="52"/>
    </row>
    <row r="20" spans="1:18" x14ac:dyDescent="0.25">
      <c r="A20" s="42"/>
      <c r="B20" s="167"/>
      <c r="C20" s="77">
        <v>12</v>
      </c>
      <c r="D20" s="77">
        <v>24</v>
      </c>
      <c r="E20" s="77">
        <v>36</v>
      </c>
      <c r="F20" s="77">
        <v>48</v>
      </c>
      <c r="G20" s="39"/>
      <c r="H20" s="167"/>
      <c r="I20" s="77">
        <v>12</v>
      </c>
      <c r="J20" s="77">
        <v>24</v>
      </c>
      <c r="K20" s="77">
        <v>36</v>
      </c>
      <c r="L20" s="77">
        <v>48</v>
      </c>
      <c r="M20" s="39"/>
      <c r="N20" s="25"/>
      <c r="O20" s="52"/>
      <c r="P20" s="52"/>
      <c r="Q20" s="52"/>
      <c r="R20" s="52"/>
    </row>
    <row r="21" spans="1:18" x14ac:dyDescent="0.25">
      <c r="A21" s="42"/>
      <c r="B21" s="118">
        <v>2010</v>
      </c>
      <c r="C21" s="133">
        <v>0.71399999999999997</v>
      </c>
      <c r="D21" s="133">
        <v>0.83299999999999996</v>
      </c>
      <c r="E21" s="133">
        <v>0.96199999999999997</v>
      </c>
      <c r="F21" s="134">
        <v>1</v>
      </c>
      <c r="G21" s="39"/>
      <c r="H21" s="118">
        <v>2010</v>
      </c>
      <c r="I21" s="133">
        <v>0.76900000000000002</v>
      </c>
      <c r="J21" s="133">
        <v>0.90900000000000003</v>
      </c>
      <c r="K21" s="133">
        <v>0.98099999999999998</v>
      </c>
      <c r="L21" s="134">
        <v>1</v>
      </c>
      <c r="M21" s="39"/>
      <c r="N21" s="25"/>
      <c r="O21" s="52"/>
      <c r="P21" s="52"/>
      <c r="Q21" s="52"/>
      <c r="R21" s="52"/>
    </row>
    <row r="22" spans="1:18" x14ac:dyDescent="0.25">
      <c r="A22" s="42"/>
      <c r="B22" s="77">
        <v>2011</v>
      </c>
      <c r="C22" s="134">
        <v>0.71399999999999997</v>
      </c>
      <c r="D22" s="134">
        <v>0.83299999999999996</v>
      </c>
      <c r="E22" s="134">
        <v>0.97099999999999997</v>
      </c>
      <c r="F22" s="135"/>
      <c r="G22" s="39"/>
      <c r="H22" s="77">
        <v>2011</v>
      </c>
      <c r="I22" s="134">
        <v>0.77</v>
      </c>
      <c r="J22" s="134">
        <v>0.90900000000000003</v>
      </c>
      <c r="K22" s="134">
        <v>0.98</v>
      </c>
      <c r="L22" s="135"/>
      <c r="M22" s="39"/>
      <c r="N22" s="25"/>
      <c r="O22" s="52"/>
      <c r="P22" s="52"/>
      <c r="Q22" s="52"/>
      <c r="R22" s="52"/>
    </row>
    <row r="23" spans="1:18" x14ac:dyDescent="0.25">
      <c r="A23" s="31"/>
      <c r="B23" s="77">
        <v>2012</v>
      </c>
      <c r="C23" s="134">
        <v>0.71399999999999997</v>
      </c>
      <c r="D23" s="134">
        <v>0.87</v>
      </c>
      <c r="E23" s="135"/>
      <c r="F23" s="135"/>
      <c r="G23" s="39"/>
      <c r="H23" s="77">
        <v>2012</v>
      </c>
      <c r="I23" s="134">
        <v>0.77</v>
      </c>
      <c r="J23" s="134">
        <v>0.90900000000000003</v>
      </c>
      <c r="K23" s="135"/>
      <c r="L23" s="135"/>
      <c r="M23" s="35"/>
      <c r="N23" s="25"/>
      <c r="O23" s="52"/>
      <c r="P23" s="52"/>
      <c r="Q23" s="52"/>
      <c r="R23" s="52"/>
    </row>
    <row r="24" spans="1:18" x14ac:dyDescent="0.25">
      <c r="A24" s="9"/>
      <c r="B24" s="77">
        <v>2013</v>
      </c>
      <c r="C24" s="134">
        <v>0.76900000000000002</v>
      </c>
      <c r="D24" s="135"/>
      <c r="E24" s="135"/>
      <c r="F24" s="135"/>
      <c r="G24" s="39"/>
      <c r="H24" s="77">
        <v>2013</v>
      </c>
      <c r="I24" s="134">
        <v>0.76900000000000002</v>
      </c>
      <c r="J24" s="135"/>
      <c r="K24" s="135"/>
      <c r="L24" s="135"/>
      <c r="M24" s="64"/>
      <c r="N24" s="25"/>
      <c r="O24" s="52"/>
      <c r="P24" s="52"/>
      <c r="Q24" s="52"/>
      <c r="R24" s="52"/>
    </row>
    <row r="25" spans="1:18" x14ac:dyDescent="0.25">
      <c r="A25" s="9"/>
      <c r="B25" s="36"/>
      <c r="C25" s="132"/>
      <c r="D25" s="124"/>
      <c r="E25" s="124"/>
      <c r="F25" s="124"/>
      <c r="G25" s="39"/>
      <c r="H25" s="36"/>
      <c r="I25" s="132"/>
      <c r="J25" s="124"/>
      <c r="K25" s="124"/>
      <c r="L25" s="124"/>
      <c r="M25" s="64"/>
      <c r="N25" s="25"/>
      <c r="O25" s="52"/>
      <c r="P25" s="52"/>
      <c r="Q25" s="52"/>
      <c r="R25" s="52"/>
    </row>
    <row r="26" spans="1:18" ht="32.1" customHeight="1" x14ac:dyDescent="0.25">
      <c r="A26" s="42"/>
      <c r="B26" s="166" t="s">
        <v>42</v>
      </c>
      <c r="C26" s="165" t="s">
        <v>277</v>
      </c>
      <c r="D26" s="165"/>
      <c r="E26" s="165"/>
      <c r="F26" s="165"/>
      <c r="G26" s="39"/>
      <c r="H26" s="166" t="s">
        <v>42</v>
      </c>
      <c r="I26" s="165" t="s">
        <v>278</v>
      </c>
      <c r="J26" s="165"/>
      <c r="K26" s="165"/>
      <c r="L26" s="165"/>
      <c r="M26" s="39"/>
      <c r="N26" s="25"/>
      <c r="O26" s="52"/>
      <c r="P26" s="52"/>
      <c r="Q26" s="52"/>
      <c r="R26" s="52"/>
    </row>
    <row r="27" spans="1:18" x14ac:dyDescent="0.25">
      <c r="A27" s="42"/>
      <c r="B27" s="167"/>
      <c r="C27" s="77">
        <v>12</v>
      </c>
      <c r="D27" s="77">
        <v>24</v>
      </c>
      <c r="E27" s="77">
        <v>36</v>
      </c>
      <c r="F27" s="77">
        <v>48</v>
      </c>
      <c r="G27" s="39"/>
      <c r="H27" s="167"/>
      <c r="I27" s="77">
        <v>12</v>
      </c>
      <c r="J27" s="77">
        <v>24</v>
      </c>
      <c r="K27" s="77">
        <v>36</v>
      </c>
      <c r="L27" s="77">
        <v>48</v>
      </c>
      <c r="M27" s="39"/>
      <c r="N27" s="25"/>
      <c r="O27" s="52"/>
      <c r="P27" s="52"/>
      <c r="Q27" s="52"/>
      <c r="R27" s="52"/>
    </row>
    <row r="28" spans="1:18" x14ac:dyDescent="0.25">
      <c r="A28" s="42"/>
      <c r="B28" s="118">
        <v>2010</v>
      </c>
      <c r="C28" s="128">
        <v>2000</v>
      </c>
      <c r="D28" s="128">
        <v>2000</v>
      </c>
      <c r="E28" s="128">
        <v>1999</v>
      </c>
      <c r="F28" s="129">
        <v>1999</v>
      </c>
      <c r="G28" s="39"/>
      <c r="H28" s="118">
        <v>2010</v>
      </c>
      <c r="I28" s="128">
        <v>2667</v>
      </c>
      <c r="J28" s="128">
        <v>3976</v>
      </c>
      <c r="K28" s="128">
        <v>4033</v>
      </c>
      <c r="L28" s="129">
        <v>0</v>
      </c>
      <c r="M28" s="39"/>
      <c r="N28" s="25"/>
      <c r="O28" s="52"/>
      <c r="P28" s="52"/>
      <c r="Q28" s="52"/>
      <c r="R28" s="52"/>
    </row>
    <row r="29" spans="1:18" x14ac:dyDescent="0.25">
      <c r="A29" s="42"/>
      <c r="B29" s="77">
        <v>2011</v>
      </c>
      <c r="C29" s="129">
        <v>2093</v>
      </c>
      <c r="D29" s="129">
        <v>2099</v>
      </c>
      <c r="E29" s="129">
        <v>2096</v>
      </c>
      <c r="F29" s="130"/>
      <c r="G29" s="39"/>
      <c r="H29" s="77">
        <v>2011</v>
      </c>
      <c r="I29" s="129">
        <v>2798</v>
      </c>
      <c r="J29" s="129">
        <v>4184</v>
      </c>
      <c r="K29" s="129">
        <v>3158</v>
      </c>
      <c r="L29" s="130"/>
      <c r="M29" s="39"/>
      <c r="N29" s="25"/>
      <c r="O29" s="52"/>
      <c r="P29" s="52"/>
      <c r="Q29" s="52"/>
      <c r="R29" s="52"/>
    </row>
    <row r="30" spans="1:18" x14ac:dyDescent="0.25">
      <c r="A30" s="31"/>
      <c r="B30" s="77">
        <v>2012</v>
      </c>
      <c r="C30" s="129">
        <v>2207</v>
      </c>
      <c r="D30" s="129">
        <v>2208</v>
      </c>
      <c r="E30" s="130"/>
      <c r="F30" s="130"/>
      <c r="G30" s="39"/>
      <c r="H30" s="77">
        <v>2012</v>
      </c>
      <c r="I30" s="129">
        <v>2950</v>
      </c>
      <c r="J30" s="129">
        <v>3305</v>
      </c>
      <c r="K30" s="130"/>
      <c r="L30" s="130"/>
      <c r="M30" s="35"/>
      <c r="N30" s="25"/>
      <c r="O30" s="52"/>
      <c r="P30" s="52"/>
      <c r="Q30" s="52"/>
      <c r="R30" s="52"/>
    </row>
    <row r="31" spans="1:18" x14ac:dyDescent="0.25">
      <c r="A31" s="9"/>
      <c r="B31" s="77">
        <v>2013</v>
      </c>
      <c r="C31" s="129">
        <v>2315</v>
      </c>
      <c r="D31" s="130"/>
      <c r="E31" s="130"/>
      <c r="F31" s="130"/>
      <c r="G31" s="39"/>
      <c r="H31" s="77">
        <v>2013</v>
      </c>
      <c r="I31" s="129">
        <v>2309</v>
      </c>
      <c r="J31" s="130"/>
      <c r="K31" s="130"/>
      <c r="L31" s="130"/>
      <c r="M31" s="64"/>
      <c r="N31" s="25"/>
      <c r="O31" s="52"/>
      <c r="P31" s="52"/>
      <c r="Q31" s="52"/>
      <c r="R31" s="52"/>
    </row>
    <row r="32" spans="1:18" x14ac:dyDescent="0.25">
      <c r="A32" s="9"/>
      <c r="B32" s="36"/>
      <c r="C32" s="132"/>
      <c r="D32" s="124"/>
      <c r="E32" s="124"/>
      <c r="F32" s="124"/>
      <c r="G32" s="39"/>
      <c r="H32" s="36"/>
      <c r="I32" s="132"/>
      <c r="J32" s="124"/>
      <c r="K32" s="124"/>
      <c r="L32" s="124"/>
      <c r="M32" s="64"/>
      <c r="N32" s="25"/>
      <c r="O32" s="52"/>
      <c r="P32" s="52"/>
      <c r="Q32" s="52"/>
      <c r="R32" s="52"/>
    </row>
    <row r="33" spans="1:18" x14ac:dyDescent="0.25">
      <c r="A33" s="9"/>
      <c r="B33" s="39" t="s">
        <v>279</v>
      </c>
      <c r="C33" s="132"/>
      <c r="D33" s="124"/>
      <c r="E33" s="124"/>
      <c r="F33" s="124"/>
      <c r="G33" s="39"/>
      <c r="H33" s="36"/>
      <c r="I33" s="132"/>
      <c r="J33" s="124"/>
      <c r="K33" s="124"/>
      <c r="L33" s="124"/>
      <c r="M33" s="64"/>
      <c r="N33" s="25"/>
      <c r="O33" s="52"/>
      <c r="P33" s="52"/>
      <c r="Q33" s="52"/>
      <c r="R33" s="52"/>
    </row>
    <row r="34" spans="1:18" x14ac:dyDescent="0.25">
      <c r="A34" s="9"/>
      <c r="B34" s="39" t="s">
        <v>259</v>
      </c>
      <c r="C34" s="132"/>
      <c r="D34" s="124"/>
      <c r="E34" s="124"/>
      <c r="F34" s="124"/>
      <c r="G34" s="39"/>
      <c r="H34" s="36"/>
      <c r="I34" s="132"/>
      <c r="J34" s="124"/>
      <c r="K34" s="124"/>
      <c r="L34" s="124"/>
      <c r="M34" s="64"/>
      <c r="N34" s="25"/>
      <c r="O34" s="52"/>
      <c r="P34" s="52"/>
      <c r="Q34" s="52"/>
      <c r="R34" s="52"/>
    </row>
    <row r="35" spans="1:18" x14ac:dyDescent="0.25">
      <c r="A35" s="42"/>
      <c r="B35" s="62"/>
      <c r="C35" s="45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25"/>
      <c r="O35" s="52"/>
      <c r="P35" s="52"/>
      <c r="Q35" s="52"/>
      <c r="R35" s="52"/>
    </row>
    <row r="36" spans="1:18" x14ac:dyDescent="0.25">
      <c r="A36" s="31" t="s">
        <v>2</v>
      </c>
      <c r="B36" s="62" t="s">
        <v>280</v>
      </c>
      <c r="C36" s="45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25"/>
      <c r="O36" s="52"/>
      <c r="P36" s="52"/>
      <c r="Q36" s="52"/>
      <c r="R36" s="52"/>
    </row>
    <row r="37" spans="1:18" ht="15.75" thickBot="1" x14ac:dyDescent="0.3">
      <c r="A37" s="9">
        <f>INDEX('Point Grid'!$C$8:$I$35,MATCH($A$1,'Point Grid'!$A$8:$A$35,0),MATCH(A36,'Point Grid'!$C$7:$I$7,0))</f>
        <v>2</v>
      </c>
      <c r="B37" s="57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25"/>
      <c r="O37" s="52"/>
      <c r="P37" s="52"/>
      <c r="Q37" s="52"/>
      <c r="R37" s="52"/>
    </row>
    <row r="38" spans="1:18" ht="15.75" thickBot="1" x14ac:dyDescent="0.3">
      <c r="A38" s="5"/>
      <c r="B38" s="39"/>
      <c r="C38" s="36"/>
      <c r="D38" s="36"/>
      <c r="E38" s="36"/>
      <c r="F38" s="36"/>
      <c r="G38" s="46"/>
      <c r="H38" s="46"/>
      <c r="I38" s="46"/>
      <c r="J38" s="46"/>
      <c r="K38" s="46"/>
      <c r="L38" s="46"/>
      <c r="M38" s="46"/>
      <c r="N38" s="25"/>
      <c r="O38" s="52"/>
      <c r="P38" s="52"/>
      <c r="Q38" s="52"/>
      <c r="R38" s="52"/>
    </row>
    <row r="39" spans="1:18" x14ac:dyDescent="0.25">
      <c r="A39" s="42"/>
      <c r="B39" s="57"/>
      <c r="C39" s="51"/>
      <c r="D39" s="51"/>
      <c r="E39" s="51"/>
      <c r="F39" s="65"/>
      <c r="G39" s="47"/>
      <c r="H39" s="47"/>
      <c r="I39" s="47"/>
      <c r="J39" s="47"/>
      <c r="K39" s="47"/>
      <c r="L39" s="47"/>
      <c r="M39" s="36"/>
      <c r="N39" s="25"/>
      <c r="O39" s="52"/>
      <c r="P39" s="52"/>
      <c r="Q39" s="52"/>
      <c r="R39" s="52"/>
    </row>
    <row r="40" spans="1:18" x14ac:dyDescent="0.25">
      <c r="A40" s="31" t="s">
        <v>3</v>
      </c>
      <c r="B40" s="57" t="s">
        <v>281</v>
      </c>
      <c r="C40" s="51"/>
      <c r="D40" s="51"/>
      <c r="E40" s="51"/>
      <c r="F40" s="65"/>
      <c r="G40" s="51"/>
      <c r="H40" s="51"/>
      <c r="I40" s="51"/>
      <c r="J40" s="51"/>
      <c r="K40" s="51"/>
      <c r="L40" s="51"/>
      <c r="M40" s="51"/>
      <c r="N40" s="25"/>
      <c r="O40" s="52"/>
      <c r="P40" s="52"/>
      <c r="Q40" s="52"/>
      <c r="R40" s="52"/>
    </row>
    <row r="41" spans="1:18" ht="15.75" thickBot="1" x14ac:dyDescent="0.3">
      <c r="A41" s="9">
        <f>INDEX('Point Grid'!$C$8:$I$35,MATCH($A$1,'Point Grid'!$A$8:$A$35,0),MATCH(A40,'Point Grid'!$C$7:$I$7,0))</f>
        <v>0.5</v>
      </c>
      <c r="B41" s="39"/>
      <c r="C41" s="66"/>
      <c r="D41" s="67"/>
      <c r="E41" s="68"/>
      <c r="F41" s="66"/>
      <c r="G41" s="48"/>
      <c r="H41" s="48"/>
      <c r="I41" s="48"/>
      <c r="J41" s="48"/>
      <c r="K41" s="48"/>
      <c r="L41" s="48"/>
      <c r="M41" s="48"/>
      <c r="N41" s="25"/>
      <c r="O41" s="52"/>
      <c r="P41" s="52"/>
      <c r="Q41" s="52"/>
      <c r="R41" s="52"/>
    </row>
    <row r="42" spans="1:18" ht="15.75" thickBot="1" x14ac:dyDescent="0.3">
      <c r="A42" s="5"/>
      <c r="B42" s="39"/>
      <c r="C42" s="66"/>
      <c r="D42" s="67"/>
      <c r="E42" s="68"/>
      <c r="F42" s="66"/>
      <c r="G42" s="48"/>
      <c r="H42" s="48"/>
      <c r="I42" s="48"/>
      <c r="J42" s="48"/>
      <c r="K42" s="48"/>
      <c r="L42" s="48"/>
      <c r="M42" s="48"/>
      <c r="N42" s="25"/>
      <c r="O42" s="52"/>
      <c r="P42" s="52"/>
      <c r="Q42" s="52"/>
      <c r="R42" s="52"/>
    </row>
    <row r="43" spans="1:18" ht="15.75" thickBot="1" x14ac:dyDescent="0.3">
      <c r="A43" s="23"/>
      <c r="B43" s="50"/>
      <c r="C43" s="69"/>
      <c r="D43" s="69"/>
      <c r="E43" s="70"/>
      <c r="F43" s="69"/>
      <c r="G43" s="71"/>
      <c r="H43" s="71"/>
      <c r="I43" s="71"/>
      <c r="J43" s="71"/>
      <c r="K43" s="71"/>
      <c r="L43" s="71"/>
      <c r="M43" s="71"/>
      <c r="N43" s="59"/>
      <c r="O43" s="52"/>
      <c r="P43" s="52"/>
      <c r="Q43" s="52"/>
      <c r="R43" s="52"/>
    </row>
    <row r="44" spans="1:18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18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18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2:18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2:18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2:18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2:18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2:18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2:18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2:18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2:18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2:18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18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2:18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2:18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2:18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2:18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2:18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2:18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14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2:14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2:14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2:14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2:14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2:14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2:14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2:14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2:14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2:14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2:14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</sheetData>
  <mergeCells count="17">
    <mergeCell ref="B26:B27"/>
    <mergeCell ref="C26:F26"/>
    <mergeCell ref="H26:H27"/>
    <mergeCell ref="I26:L26"/>
    <mergeCell ref="B12:B13"/>
    <mergeCell ref="C12:F12"/>
    <mergeCell ref="H12:H13"/>
    <mergeCell ref="I12:L12"/>
    <mergeCell ref="B19:B20"/>
    <mergeCell ref="C19:F19"/>
    <mergeCell ref="H19:H20"/>
    <mergeCell ref="I19:L19"/>
    <mergeCell ref="M1:N1"/>
    <mergeCell ref="B5:B6"/>
    <mergeCell ref="C5:F5"/>
    <mergeCell ref="H5:H6"/>
    <mergeCell ref="I5:L5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3.42578125" style="28" customWidth="1"/>
    <col min="3" max="6" width="10" style="28" customWidth="1"/>
    <col min="7" max="7" width="13.85546875" style="28" customWidth="1"/>
    <col min="8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25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291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30.95" customHeight="1" x14ac:dyDescent="0.25">
      <c r="A5" s="42"/>
      <c r="B5" s="166" t="s">
        <v>42</v>
      </c>
      <c r="C5" s="165" t="s">
        <v>285</v>
      </c>
      <c r="D5" s="165"/>
      <c r="E5" s="165"/>
      <c r="F5" s="165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67"/>
      <c r="C6" s="77">
        <v>12</v>
      </c>
      <c r="D6" s="77">
        <v>24</v>
      </c>
      <c r="E6" s="77">
        <v>36</v>
      </c>
      <c r="F6" s="77">
        <v>48</v>
      </c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18">
        <v>2013</v>
      </c>
      <c r="C7" s="128">
        <v>2757</v>
      </c>
      <c r="D7" s="128">
        <v>5570</v>
      </c>
      <c r="E7" s="128">
        <v>6880</v>
      </c>
      <c r="F7" s="129">
        <v>7047</v>
      </c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29">
        <v>2345</v>
      </c>
      <c r="D8" s="129">
        <v>4104</v>
      </c>
      <c r="E8" s="129">
        <v>5121</v>
      </c>
      <c r="F8" s="130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29">
        <v>2639</v>
      </c>
      <c r="D9" s="129">
        <v>4677</v>
      </c>
      <c r="E9" s="130"/>
      <c r="F9" s="130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2016</v>
      </c>
      <c r="C10" s="129">
        <v>2802</v>
      </c>
      <c r="D10" s="130"/>
      <c r="E10" s="130"/>
      <c r="F10" s="130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ht="30.95" customHeight="1" x14ac:dyDescent="0.25">
      <c r="A12" s="42"/>
      <c r="B12" s="166" t="s">
        <v>42</v>
      </c>
      <c r="C12" s="165" t="s">
        <v>286</v>
      </c>
      <c r="D12" s="165"/>
      <c r="E12" s="165"/>
      <c r="F12" s="165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167"/>
      <c r="C13" s="77">
        <v>12</v>
      </c>
      <c r="D13" s="77">
        <v>24</v>
      </c>
      <c r="E13" s="77">
        <v>36</v>
      </c>
      <c r="F13" s="77">
        <v>48</v>
      </c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118">
        <v>2013</v>
      </c>
      <c r="C14" s="125">
        <v>0</v>
      </c>
      <c r="D14" s="125">
        <v>745</v>
      </c>
      <c r="E14" s="125">
        <v>1332</v>
      </c>
      <c r="F14" s="126">
        <v>1332</v>
      </c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2014</v>
      </c>
      <c r="C15" s="126">
        <v>0</v>
      </c>
      <c r="D15" s="126">
        <v>0</v>
      </c>
      <c r="E15" s="126">
        <v>402</v>
      </c>
      <c r="F15" s="127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2015</v>
      </c>
      <c r="C16" s="126">
        <v>154</v>
      </c>
      <c r="D16" s="126">
        <v>328</v>
      </c>
      <c r="E16" s="127"/>
      <c r="F16" s="127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77">
        <v>2016</v>
      </c>
      <c r="C17" s="126">
        <v>0</v>
      </c>
      <c r="D17" s="127"/>
      <c r="E17" s="127"/>
      <c r="F17" s="127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36"/>
      <c r="C18" s="137"/>
      <c r="D18" s="127"/>
      <c r="E18" s="127"/>
      <c r="F18" s="127"/>
      <c r="G18" s="39"/>
      <c r="H18" s="39"/>
      <c r="I18" s="25"/>
      <c r="J18" s="52"/>
      <c r="K18" s="52"/>
      <c r="L18" s="52"/>
      <c r="M18" s="52"/>
    </row>
    <row r="19" spans="1:13" ht="30.95" customHeight="1" x14ac:dyDescent="0.25">
      <c r="A19" s="42"/>
      <c r="B19" s="77" t="s">
        <v>42</v>
      </c>
      <c r="C19" s="175" t="s">
        <v>287</v>
      </c>
      <c r="D19" s="175"/>
      <c r="E19" s="175"/>
      <c r="F19" s="127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77">
        <v>2013</v>
      </c>
      <c r="C20" s="176">
        <v>5102</v>
      </c>
      <c r="D20" s="176"/>
      <c r="E20" s="176"/>
      <c r="F20" s="127"/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77">
        <v>2014</v>
      </c>
      <c r="C21" s="176">
        <v>3834</v>
      </c>
      <c r="D21" s="176"/>
      <c r="E21" s="176"/>
      <c r="F21" s="127"/>
      <c r="G21" s="39"/>
      <c r="H21" s="39"/>
      <c r="I21" s="25"/>
      <c r="J21" s="52"/>
      <c r="K21" s="52"/>
      <c r="L21" s="52"/>
      <c r="M21" s="52"/>
    </row>
    <row r="22" spans="1:13" x14ac:dyDescent="0.25">
      <c r="A22" s="42"/>
      <c r="B22" s="77">
        <v>2015</v>
      </c>
      <c r="C22" s="176">
        <v>2840</v>
      </c>
      <c r="D22" s="176"/>
      <c r="E22" s="176"/>
      <c r="F22" s="127"/>
      <c r="G22" s="39"/>
      <c r="H22" s="39"/>
      <c r="I22" s="25"/>
      <c r="J22" s="52"/>
      <c r="K22" s="52"/>
      <c r="L22" s="52"/>
      <c r="M22" s="52"/>
    </row>
    <row r="23" spans="1:13" x14ac:dyDescent="0.25">
      <c r="A23" s="42"/>
      <c r="B23" s="77">
        <v>2016</v>
      </c>
      <c r="C23" s="176">
        <v>1385</v>
      </c>
      <c r="D23" s="176"/>
      <c r="E23" s="176"/>
      <c r="F23" s="127"/>
      <c r="G23" s="39"/>
      <c r="H23" s="39"/>
      <c r="I23" s="25"/>
      <c r="J23" s="52"/>
      <c r="K23" s="52"/>
      <c r="L23" s="52"/>
      <c r="M23" s="52"/>
    </row>
    <row r="24" spans="1:13" x14ac:dyDescent="0.25">
      <c r="A24" s="42"/>
      <c r="B24" s="39"/>
      <c r="C24" s="36"/>
      <c r="D24" s="36"/>
      <c r="E24" s="36"/>
      <c r="F24" s="39"/>
      <c r="G24" s="39"/>
      <c r="H24" s="39"/>
      <c r="I24" s="25"/>
      <c r="J24" s="52"/>
      <c r="K24" s="52"/>
      <c r="L24" s="52"/>
      <c r="M24" s="52"/>
    </row>
    <row r="25" spans="1:13" x14ac:dyDescent="0.25">
      <c r="A25" s="42"/>
      <c r="B25" s="39" t="s">
        <v>282</v>
      </c>
      <c r="C25" s="36"/>
      <c r="D25" s="36"/>
      <c r="E25" s="99"/>
      <c r="F25" s="39"/>
      <c r="G25" s="39"/>
      <c r="H25" s="39"/>
      <c r="I25" s="25"/>
      <c r="J25" s="52"/>
      <c r="K25" s="52"/>
      <c r="L25" s="52"/>
      <c r="M25" s="52"/>
    </row>
    <row r="26" spans="1:13" ht="30.95" customHeight="1" x14ac:dyDescent="0.25">
      <c r="A26" s="42"/>
      <c r="B26" s="158" t="s">
        <v>284</v>
      </c>
      <c r="C26" s="158"/>
      <c r="D26" s="158"/>
      <c r="E26" s="158"/>
      <c r="F26" s="158"/>
      <c r="G26" s="158"/>
      <c r="H26" s="158"/>
      <c r="I26" s="25"/>
      <c r="J26" s="52"/>
      <c r="K26" s="52"/>
      <c r="L26" s="52"/>
      <c r="M26" s="52"/>
    </row>
    <row r="27" spans="1:13" x14ac:dyDescent="0.25">
      <c r="A27" s="42"/>
      <c r="B27" s="39" t="s">
        <v>283</v>
      </c>
      <c r="C27" s="36"/>
      <c r="D27" s="36"/>
      <c r="E27" s="36"/>
      <c r="F27" s="39"/>
      <c r="G27" s="131"/>
      <c r="H27" s="39"/>
      <c r="I27" s="25"/>
      <c r="J27" s="52"/>
      <c r="K27" s="52"/>
      <c r="L27" s="52"/>
      <c r="M27" s="52"/>
    </row>
    <row r="28" spans="1:13" x14ac:dyDescent="0.25">
      <c r="A28" s="42"/>
      <c r="B28" s="39"/>
      <c r="C28" s="36"/>
      <c r="D28" s="36"/>
      <c r="E28" s="36"/>
      <c r="F28" s="39"/>
      <c r="G28" s="39"/>
      <c r="H28" s="39"/>
      <c r="I28" s="25"/>
      <c r="J28" s="52"/>
      <c r="K28" s="52"/>
      <c r="L28" s="52"/>
      <c r="M28" s="52"/>
    </row>
    <row r="29" spans="1:13" x14ac:dyDescent="0.25">
      <c r="A29" s="31"/>
      <c r="B29" s="77" t="s">
        <v>42</v>
      </c>
      <c r="C29" s="160" t="s">
        <v>288</v>
      </c>
      <c r="D29" s="160"/>
      <c r="E29" s="51"/>
      <c r="F29" s="35"/>
      <c r="G29" s="35"/>
      <c r="H29" s="35"/>
      <c r="I29" s="25"/>
      <c r="J29" s="52"/>
      <c r="K29" s="52"/>
      <c r="L29" s="52"/>
      <c r="M29" s="52"/>
    </row>
    <row r="30" spans="1:13" x14ac:dyDescent="0.25">
      <c r="A30" s="31"/>
      <c r="B30" s="77">
        <v>2013</v>
      </c>
      <c r="C30" s="177">
        <v>5000</v>
      </c>
      <c r="D30" s="177"/>
      <c r="E30" s="51"/>
      <c r="F30" s="35"/>
      <c r="G30" s="35"/>
      <c r="H30" s="35"/>
      <c r="I30" s="25"/>
      <c r="J30" s="52"/>
      <c r="K30" s="52"/>
      <c r="L30" s="52"/>
      <c r="M30" s="52"/>
    </row>
    <row r="31" spans="1:13" x14ac:dyDescent="0.25">
      <c r="A31" s="31"/>
      <c r="B31" s="77">
        <v>2014</v>
      </c>
      <c r="C31" s="177">
        <v>5000</v>
      </c>
      <c r="D31" s="177"/>
      <c r="E31" s="51"/>
      <c r="F31" s="35"/>
      <c r="G31" s="35"/>
      <c r="H31" s="35"/>
      <c r="I31" s="25"/>
      <c r="J31" s="52"/>
      <c r="K31" s="52"/>
      <c r="L31" s="52"/>
      <c r="M31" s="52"/>
    </row>
    <row r="32" spans="1:13" x14ac:dyDescent="0.25">
      <c r="A32" s="31"/>
      <c r="B32" s="77">
        <v>2015</v>
      </c>
      <c r="C32" s="177">
        <v>5000</v>
      </c>
      <c r="D32" s="177"/>
      <c r="E32" s="51"/>
      <c r="F32" s="35"/>
      <c r="G32" s="35"/>
      <c r="H32" s="35"/>
      <c r="I32" s="25"/>
      <c r="J32" s="52"/>
      <c r="K32" s="52"/>
      <c r="L32" s="52"/>
      <c r="M32" s="52"/>
    </row>
    <row r="33" spans="1:13" x14ac:dyDescent="0.25">
      <c r="A33" s="9"/>
      <c r="B33" s="138">
        <v>2016</v>
      </c>
      <c r="C33" s="160" t="s">
        <v>289</v>
      </c>
      <c r="D33" s="160"/>
      <c r="E33" s="64"/>
      <c r="F33" s="64"/>
      <c r="G33" s="64"/>
      <c r="H33" s="64"/>
      <c r="I33" s="25"/>
      <c r="J33" s="52"/>
      <c r="K33" s="52"/>
      <c r="L33" s="52"/>
      <c r="M33" s="52"/>
    </row>
    <row r="34" spans="1:13" x14ac:dyDescent="0.25">
      <c r="A34" s="42"/>
      <c r="B34" s="62"/>
      <c r="C34" s="45"/>
      <c r="D34" s="63"/>
      <c r="E34" s="64"/>
      <c r="F34" s="64"/>
      <c r="G34" s="64"/>
      <c r="H34" s="64"/>
      <c r="I34" s="25"/>
      <c r="J34" s="52"/>
      <c r="K34" s="52"/>
      <c r="L34" s="52"/>
      <c r="M34" s="52"/>
    </row>
    <row r="35" spans="1:13" x14ac:dyDescent="0.25">
      <c r="A35" s="31" t="s">
        <v>2</v>
      </c>
      <c r="B35" s="159" t="s">
        <v>290</v>
      </c>
      <c r="C35" s="159"/>
      <c r="D35" s="159"/>
      <c r="E35" s="159"/>
      <c r="F35" s="159"/>
      <c r="G35" s="159"/>
      <c r="H35" s="159"/>
      <c r="I35" s="25"/>
      <c r="J35" s="52"/>
      <c r="K35" s="52"/>
      <c r="L35" s="52"/>
      <c r="M35" s="52"/>
    </row>
    <row r="36" spans="1:13" ht="15.75" thickBot="1" x14ac:dyDescent="0.3">
      <c r="A36" s="9">
        <f>INDEX('Point Grid'!$C$8:$I$35,MATCH($A$1,'Point Grid'!$A$8:$A$35,0),MATCH(A35,'Point Grid'!$C$7:$I$7,0))</f>
        <v>2</v>
      </c>
      <c r="B36" s="159"/>
      <c r="C36" s="159"/>
      <c r="D36" s="159"/>
      <c r="E36" s="159"/>
      <c r="F36" s="159"/>
      <c r="G36" s="159"/>
      <c r="H36" s="159"/>
      <c r="I36" s="25"/>
      <c r="J36" s="52"/>
      <c r="K36" s="52"/>
      <c r="L36" s="52"/>
      <c r="M36" s="52"/>
    </row>
    <row r="37" spans="1:13" ht="15.75" thickBot="1" x14ac:dyDescent="0.3">
      <c r="A37" s="5"/>
      <c r="B37" s="39"/>
      <c r="C37" s="36"/>
      <c r="D37" s="36"/>
      <c r="E37" s="36"/>
      <c r="F37" s="36"/>
      <c r="G37" s="46"/>
      <c r="H37" s="46"/>
      <c r="I37" s="25"/>
      <c r="J37" s="52"/>
      <c r="K37" s="52"/>
      <c r="L37" s="52"/>
      <c r="M37" s="52"/>
    </row>
    <row r="38" spans="1:13" ht="15.75" thickBot="1" x14ac:dyDescent="0.3">
      <c r="A38" s="23"/>
      <c r="B38" s="50"/>
      <c r="C38" s="69"/>
      <c r="D38" s="69"/>
      <c r="E38" s="70"/>
      <c r="F38" s="69"/>
      <c r="G38" s="71"/>
      <c r="H38" s="71"/>
      <c r="I38" s="59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D68" s="52"/>
      <c r="E68" s="52"/>
      <c r="F68" s="52"/>
      <c r="G68" s="52"/>
      <c r="H68" s="52"/>
      <c r="I68" s="52"/>
    </row>
    <row r="69" spans="2:9" x14ac:dyDescent="0.25">
      <c r="B69" s="52"/>
      <c r="C69" s="52"/>
      <c r="D69" s="52"/>
      <c r="E69" s="52"/>
      <c r="F69" s="52"/>
      <c r="G69" s="52"/>
      <c r="H69" s="52"/>
      <c r="I69" s="52"/>
    </row>
    <row r="70" spans="2:9" x14ac:dyDescent="0.25">
      <c r="B70" s="52"/>
      <c r="C70" s="52"/>
      <c r="D70" s="52"/>
      <c r="E70" s="52"/>
      <c r="F70" s="52"/>
      <c r="G70" s="52"/>
      <c r="H70" s="52"/>
      <c r="I70" s="52"/>
    </row>
  </sheetData>
  <mergeCells count="17">
    <mergeCell ref="B35:H36"/>
    <mergeCell ref="C29:D29"/>
    <mergeCell ref="C30:D30"/>
    <mergeCell ref="C31:D31"/>
    <mergeCell ref="C32:D32"/>
    <mergeCell ref="C33:D33"/>
    <mergeCell ref="B26:H26"/>
    <mergeCell ref="C19:E19"/>
    <mergeCell ref="C20:E20"/>
    <mergeCell ref="C21:E21"/>
    <mergeCell ref="C22:E22"/>
    <mergeCell ref="C23:E23"/>
    <mergeCell ref="H1:I1"/>
    <mergeCell ref="B5:B6"/>
    <mergeCell ref="C5:F5"/>
    <mergeCell ref="B12:B13"/>
    <mergeCell ref="C12:F12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Normal="100" workbookViewId="0"/>
  </sheetViews>
  <sheetFormatPr defaultColWidth="9.140625" defaultRowHeight="15" x14ac:dyDescent="0.25"/>
  <cols>
    <col min="1" max="1" width="8.7109375" style="28" customWidth="1"/>
    <col min="2" max="2" width="10" style="28" customWidth="1"/>
    <col min="3" max="5" width="10.855468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26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/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2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166" t="s">
        <v>42</v>
      </c>
      <c r="C5" s="165" t="s">
        <v>229</v>
      </c>
      <c r="D5" s="165"/>
      <c r="E5" s="165"/>
      <c r="F5" s="165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167"/>
      <c r="C6" s="77">
        <v>12</v>
      </c>
      <c r="D6" s="77">
        <v>24</v>
      </c>
      <c r="E6" s="77">
        <v>36</v>
      </c>
      <c r="F6" s="77">
        <v>48</v>
      </c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118">
        <v>2013</v>
      </c>
      <c r="C7" s="125">
        <v>750</v>
      </c>
      <c r="D7" s="125">
        <v>1125</v>
      </c>
      <c r="E7" s="125">
        <v>1350</v>
      </c>
      <c r="F7" s="126">
        <v>1485</v>
      </c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26">
        <v>2000</v>
      </c>
      <c r="D8" s="126">
        <v>3000</v>
      </c>
      <c r="E8" s="126">
        <v>3600</v>
      </c>
      <c r="F8" s="127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26">
        <v>2500</v>
      </c>
      <c r="D9" s="126">
        <v>3750</v>
      </c>
      <c r="E9" s="127"/>
      <c r="F9" s="127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2016</v>
      </c>
      <c r="C10" s="126">
        <v>3000</v>
      </c>
      <c r="D10" s="127"/>
      <c r="E10" s="127"/>
      <c r="F10" s="127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6"/>
      <c r="C11" s="137"/>
      <c r="D11" s="127"/>
      <c r="E11" s="127"/>
      <c r="F11" s="127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/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ht="33.950000000000003" customHeight="1" x14ac:dyDescent="0.25">
      <c r="A13" s="42"/>
      <c r="B13" s="109" t="s">
        <v>42</v>
      </c>
      <c r="C13" s="165" t="s">
        <v>292</v>
      </c>
      <c r="D13" s="165"/>
      <c r="E13" s="51"/>
      <c r="F13" s="35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77">
        <v>2013</v>
      </c>
      <c r="C14" s="177">
        <v>220</v>
      </c>
      <c r="D14" s="177"/>
      <c r="E14" s="51"/>
      <c r="F14" s="35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77">
        <v>2014</v>
      </c>
      <c r="C15" s="177">
        <v>220</v>
      </c>
      <c r="D15" s="177"/>
      <c r="E15" s="51"/>
      <c r="F15" s="35"/>
      <c r="G15" s="39"/>
      <c r="H15" s="39"/>
      <c r="I15" s="25"/>
      <c r="J15" s="52"/>
      <c r="K15" s="52"/>
      <c r="L15" s="52"/>
      <c r="M15" s="52"/>
    </row>
    <row r="16" spans="1:13" x14ac:dyDescent="0.25">
      <c r="A16" s="42"/>
      <c r="B16" s="77">
        <v>2015</v>
      </c>
      <c r="C16" s="177">
        <v>330</v>
      </c>
      <c r="D16" s="177"/>
      <c r="E16" s="51"/>
      <c r="F16" s="35"/>
      <c r="G16" s="39"/>
      <c r="H16" s="39"/>
      <c r="I16" s="25"/>
      <c r="J16" s="52"/>
      <c r="K16" s="52"/>
      <c r="L16" s="52"/>
      <c r="M16" s="52"/>
    </row>
    <row r="17" spans="1:13" x14ac:dyDescent="0.25">
      <c r="A17" s="42"/>
      <c r="B17" s="39"/>
      <c r="C17" s="36"/>
      <c r="D17" s="36"/>
      <c r="E17" s="36"/>
      <c r="F17" s="39"/>
      <c r="G17" s="39"/>
      <c r="H17" s="39"/>
      <c r="I17" s="25"/>
      <c r="J17" s="52"/>
      <c r="K17" s="52"/>
      <c r="L17" s="52"/>
      <c r="M17" s="52"/>
    </row>
    <row r="18" spans="1:13" x14ac:dyDescent="0.25">
      <c r="A18" s="42"/>
      <c r="B18" s="39" t="s">
        <v>343</v>
      </c>
      <c r="C18" s="36"/>
      <c r="D18" s="36"/>
      <c r="E18" s="178">
        <v>3500000</v>
      </c>
      <c r="F18" s="178"/>
      <c r="G18" s="39"/>
      <c r="H18" s="39"/>
      <c r="I18" s="25"/>
      <c r="J18" s="52"/>
      <c r="K18" s="52"/>
      <c r="L18" s="52"/>
      <c r="M18" s="52"/>
    </row>
    <row r="19" spans="1:13" x14ac:dyDescent="0.25">
      <c r="A19" s="42"/>
      <c r="B19" s="39" t="s">
        <v>344</v>
      </c>
      <c r="C19" s="36"/>
      <c r="D19" s="36"/>
      <c r="E19" s="178">
        <v>1000000</v>
      </c>
      <c r="F19" s="178"/>
      <c r="G19" s="39"/>
      <c r="H19" s="39"/>
      <c r="I19" s="25"/>
      <c r="J19" s="52"/>
      <c r="K19" s="52"/>
      <c r="L19" s="52"/>
      <c r="M19" s="52"/>
    </row>
    <row r="20" spans="1:13" x14ac:dyDescent="0.25">
      <c r="A20" s="42"/>
      <c r="B20" s="39" t="s">
        <v>345</v>
      </c>
      <c r="C20" s="36"/>
      <c r="D20" s="36"/>
      <c r="E20" s="36"/>
      <c r="F20" s="99">
        <v>0.1</v>
      </c>
      <c r="G20" s="39"/>
      <c r="H20" s="39"/>
      <c r="I20" s="25"/>
      <c r="J20" s="52"/>
      <c r="K20" s="52"/>
      <c r="L20" s="52"/>
      <c r="M20" s="52"/>
    </row>
    <row r="21" spans="1:13" x14ac:dyDescent="0.25">
      <c r="A21" s="42"/>
      <c r="B21" s="39" t="s">
        <v>293</v>
      </c>
      <c r="C21" s="36"/>
      <c r="D21" s="36"/>
      <c r="E21" s="36"/>
      <c r="F21" s="39"/>
      <c r="G21" s="39"/>
      <c r="H21" s="39"/>
      <c r="I21" s="25"/>
      <c r="J21" s="52"/>
      <c r="K21" s="52"/>
      <c r="L21" s="52"/>
      <c r="M21" s="52"/>
    </row>
    <row r="22" spans="1:13" x14ac:dyDescent="0.25">
      <c r="A22" s="42"/>
      <c r="B22" s="62"/>
      <c r="C22" s="45"/>
      <c r="D22" s="63"/>
      <c r="E22" s="64"/>
      <c r="F22" s="64"/>
      <c r="G22" s="64"/>
      <c r="H22" s="64"/>
      <c r="I22" s="25"/>
      <c r="J22" s="52"/>
      <c r="K22" s="52"/>
      <c r="L22" s="52"/>
      <c r="M22" s="52"/>
    </row>
    <row r="23" spans="1:13" x14ac:dyDescent="0.25">
      <c r="A23" s="31" t="s">
        <v>2</v>
      </c>
      <c r="B23" s="62" t="s">
        <v>296</v>
      </c>
      <c r="C23" s="45"/>
      <c r="D23" s="63"/>
      <c r="E23" s="64"/>
      <c r="F23" s="64"/>
      <c r="G23" s="64"/>
      <c r="H23" s="64"/>
      <c r="I23" s="25"/>
      <c r="J23" s="52"/>
      <c r="K23" s="52"/>
      <c r="L23" s="52"/>
      <c r="M23" s="52"/>
    </row>
    <row r="24" spans="1:13" ht="15.75" thickBot="1" x14ac:dyDescent="0.3">
      <c r="A24" s="9">
        <f>INDEX('Point Grid'!$C$8:$I$35,MATCH($A$1,'Point Grid'!$A$8:$A$35,0),MATCH(A23,'Point Grid'!$C$7:$I$7,0))</f>
        <v>0.5</v>
      </c>
      <c r="B24" s="57"/>
      <c r="C24" s="45"/>
      <c r="D24" s="45"/>
      <c r="E24" s="45"/>
      <c r="F24" s="45"/>
      <c r="G24" s="45"/>
      <c r="H24" s="45"/>
      <c r="I24" s="25"/>
      <c r="J24" s="52"/>
      <c r="K24" s="52"/>
      <c r="L24" s="52"/>
      <c r="M24" s="52"/>
    </row>
    <row r="25" spans="1:13" ht="15.75" thickBot="1" x14ac:dyDescent="0.3">
      <c r="A25" s="5"/>
      <c r="B25" s="39"/>
      <c r="C25" s="36"/>
      <c r="D25" s="36"/>
      <c r="E25" s="36"/>
      <c r="F25" s="36"/>
      <c r="G25" s="46"/>
      <c r="H25" s="46"/>
      <c r="I25" s="25"/>
      <c r="J25" s="52"/>
      <c r="K25" s="52"/>
      <c r="L25" s="52"/>
      <c r="M25" s="52"/>
    </row>
    <row r="26" spans="1:13" x14ac:dyDescent="0.25">
      <c r="A26" s="42"/>
      <c r="B26" s="57"/>
      <c r="C26" s="51"/>
      <c r="D26" s="51"/>
      <c r="E26" s="51"/>
      <c r="F26" s="65"/>
      <c r="G26" s="47"/>
      <c r="H26" s="36"/>
      <c r="I26" s="25"/>
      <c r="J26" s="52"/>
      <c r="K26" s="52"/>
      <c r="L26" s="52"/>
      <c r="M26" s="52"/>
    </row>
    <row r="27" spans="1:13" x14ac:dyDescent="0.25">
      <c r="A27" s="31" t="s">
        <v>3</v>
      </c>
      <c r="B27" s="57" t="s">
        <v>295</v>
      </c>
      <c r="C27" s="51"/>
      <c r="D27" s="51"/>
      <c r="E27" s="51"/>
      <c r="F27" s="65"/>
      <c r="G27" s="51"/>
      <c r="H27" s="51"/>
      <c r="I27" s="25"/>
      <c r="J27" s="52"/>
      <c r="K27" s="52"/>
      <c r="L27" s="52"/>
      <c r="M27" s="52"/>
    </row>
    <row r="28" spans="1:13" ht="15.75" thickBot="1" x14ac:dyDescent="0.3">
      <c r="A28" s="9">
        <f>INDEX('Point Grid'!$C$8:$I$35,MATCH($A$1,'Point Grid'!$A$8:$A$35,0),MATCH(A27,'Point Grid'!$C$7:$I$7,0))</f>
        <v>1</v>
      </c>
      <c r="B28" s="39"/>
      <c r="C28" s="66"/>
      <c r="D28" s="67"/>
      <c r="E28" s="68"/>
      <c r="F28" s="66"/>
      <c r="G28" s="48"/>
      <c r="H28" s="48"/>
      <c r="I28" s="25"/>
      <c r="J28" s="52"/>
      <c r="K28" s="52"/>
      <c r="L28" s="52"/>
      <c r="M28" s="52"/>
    </row>
    <row r="29" spans="1:13" ht="15.75" thickBot="1" x14ac:dyDescent="0.3">
      <c r="A29" s="5"/>
      <c r="B29" s="39"/>
      <c r="C29" s="66"/>
      <c r="D29" s="67"/>
      <c r="E29" s="68"/>
      <c r="F29" s="66"/>
      <c r="G29" s="48"/>
      <c r="H29" s="48"/>
      <c r="I29" s="25"/>
      <c r="J29" s="52"/>
      <c r="K29" s="52"/>
      <c r="L29" s="52"/>
      <c r="M29" s="52"/>
    </row>
    <row r="30" spans="1:13" x14ac:dyDescent="0.25">
      <c r="A30" s="42"/>
      <c r="B30" s="39"/>
      <c r="C30" s="66"/>
      <c r="D30" s="67"/>
      <c r="E30" s="68"/>
      <c r="F30" s="66"/>
      <c r="G30" s="48"/>
      <c r="H30" s="48"/>
      <c r="I30" s="25"/>
      <c r="J30" s="52"/>
      <c r="K30" s="52"/>
      <c r="L30" s="52"/>
      <c r="M30" s="52"/>
    </row>
    <row r="31" spans="1:13" x14ac:dyDescent="0.25">
      <c r="A31" s="31" t="s">
        <v>4</v>
      </c>
      <c r="B31" s="39" t="s">
        <v>294</v>
      </c>
      <c r="C31" s="66"/>
      <c r="D31" s="67"/>
      <c r="E31" s="68"/>
      <c r="F31" s="66"/>
      <c r="G31" s="48"/>
      <c r="H31" s="48"/>
      <c r="I31" s="25"/>
      <c r="J31" s="52"/>
      <c r="K31" s="52"/>
      <c r="L31" s="52"/>
      <c r="M31" s="52"/>
    </row>
    <row r="32" spans="1:13" ht="15.75" thickBot="1" x14ac:dyDescent="0.3">
      <c r="A32" s="9">
        <f>INDEX('Point Grid'!$C$8:$I$35,MATCH($A$1,'Point Grid'!$A$8:$A$35,0),MATCH(A31,'Point Grid'!$C$7:$I$7,0))</f>
        <v>0.5</v>
      </c>
      <c r="B32" s="39"/>
      <c r="C32" s="66"/>
      <c r="D32" s="67"/>
      <c r="E32" s="68"/>
      <c r="F32" s="66"/>
      <c r="G32" s="48"/>
      <c r="H32" s="48"/>
      <c r="I32" s="25"/>
      <c r="J32" s="52"/>
      <c r="K32" s="52"/>
      <c r="L32" s="52"/>
      <c r="M32" s="52"/>
    </row>
    <row r="33" spans="1:13" ht="15.75" thickBot="1" x14ac:dyDescent="0.3">
      <c r="A33" s="5"/>
      <c r="B33" s="39"/>
      <c r="C33" s="66"/>
      <c r="D33" s="67"/>
      <c r="E33" s="68"/>
      <c r="F33" s="66"/>
      <c r="G33" s="67"/>
      <c r="H33" s="67"/>
      <c r="I33" s="25"/>
      <c r="J33" s="52"/>
      <c r="K33" s="52"/>
      <c r="L33" s="52"/>
      <c r="M33" s="52"/>
    </row>
    <row r="34" spans="1:13" ht="15.75" thickBot="1" x14ac:dyDescent="0.3">
      <c r="A34" s="23"/>
      <c r="B34" s="50"/>
      <c r="C34" s="69"/>
      <c r="D34" s="69"/>
      <c r="E34" s="70"/>
      <c r="F34" s="69"/>
      <c r="G34" s="71"/>
      <c r="H34" s="71"/>
      <c r="I34" s="59"/>
      <c r="J34" s="52"/>
      <c r="K34" s="52"/>
      <c r="L34" s="52"/>
      <c r="M34" s="52"/>
    </row>
    <row r="35" spans="1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2:13" x14ac:dyDescent="0.25">
      <c r="B50" s="52"/>
      <c r="C50" s="52"/>
      <c r="D50" s="52"/>
      <c r="E50" s="52"/>
      <c r="F50" s="52"/>
      <c r="G50" s="52"/>
      <c r="H50" s="52"/>
      <c r="I50" s="52"/>
    </row>
    <row r="51" spans="2:13" x14ac:dyDescent="0.25">
      <c r="B51" s="52"/>
      <c r="C51" s="52"/>
      <c r="D51" s="52"/>
      <c r="E51" s="52"/>
      <c r="F51" s="52"/>
      <c r="G51" s="52"/>
      <c r="H51" s="52"/>
      <c r="I51" s="52"/>
    </row>
    <row r="52" spans="2:13" x14ac:dyDescent="0.25">
      <c r="B52" s="52"/>
      <c r="C52" s="52"/>
      <c r="D52" s="52"/>
      <c r="E52" s="52"/>
      <c r="F52" s="52"/>
      <c r="G52" s="52"/>
      <c r="H52" s="52"/>
      <c r="I52" s="52"/>
    </row>
    <row r="53" spans="2:13" x14ac:dyDescent="0.25">
      <c r="B53" s="52"/>
      <c r="C53" s="52"/>
      <c r="D53" s="52"/>
      <c r="E53" s="52"/>
      <c r="F53" s="52"/>
      <c r="G53" s="52"/>
      <c r="H53" s="52"/>
      <c r="I53" s="52"/>
    </row>
    <row r="54" spans="2:13" x14ac:dyDescent="0.25">
      <c r="B54" s="52"/>
      <c r="C54" s="52"/>
      <c r="D54" s="52"/>
      <c r="E54" s="52"/>
      <c r="F54" s="52"/>
      <c r="G54" s="52"/>
      <c r="H54" s="52"/>
      <c r="I54" s="52"/>
    </row>
    <row r="55" spans="2:13" x14ac:dyDescent="0.25">
      <c r="B55" s="52"/>
      <c r="C55" s="52"/>
      <c r="D55" s="52"/>
      <c r="E55" s="52"/>
      <c r="F55" s="52"/>
      <c r="G55" s="52"/>
      <c r="H55" s="52"/>
      <c r="I55" s="52"/>
    </row>
    <row r="56" spans="2:13" x14ac:dyDescent="0.25">
      <c r="B56" s="52"/>
      <c r="C56" s="52"/>
      <c r="D56" s="52"/>
      <c r="E56" s="52"/>
      <c r="F56" s="52"/>
      <c r="G56" s="52"/>
      <c r="H56" s="52"/>
      <c r="I56" s="52"/>
    </row>
    <row r="57" spans="2:13" x14ac:dyDescent="0.25">
      <c r="B57" s="52"/>
      <c r="C57" s="52"/>
      <c r="D57" s="52"/>
      <c r="E57" s="52"/>
      <c r="F57" s="52"/>
      <c r="G57" s="52"/>
      <c r="H57" s="52"/>
      <c r="I57" s="52"/>
    </row>
    <row r="58" spans="2:13" x14ac:dyDescent="0.25">
      <c r="B58" s="52"/>
      <c r="C58" s="52"/>
      <c r="D58" s="52"/>
      <c r="E58" s="52"/>
      <c r="F58" s="52"/>
      <c r="G58" s="52"/>
      <c r="H58" s="52"/>
      <c r="I58" s="52"/>
    </row>
    <row r="59" spans="2:13" x14ac:dyDescent="0.25">
      <c r="B59" s="52"/>
      <c r="C59" s="52"/>
      <c r="D59" s="52"/>
      <c r="E59" s="52"/>
      <c r="F59" s="52"/>
      <c r="G59" s="52"/>
      <c r="H59" s="52"/>
      <c r="I59" s="52"/>
    </row>
    <row r="60" spans="2:13" x14ac:dyDescent="0.25">
      <c r="B60" s="52"/>
      <c r="C60" s="52"/>
      <c r="D60" s="52"/>
      <c r="E60" s="52"/>
      <c r="F60" s="52"/>
      <c r="G60" s="52"/>
      <c r="H60" s="52"/>
      <c r="I60" s="52"/>
    </row>
    <row r="61" spans="2:13" x14ac:dyDescent="0.25">
      <c r="B61" s="52"/>
      <c r="C61" s="52"/>
      <c r="D61" s="52"/>
      <c r="E61" s="52"/>
      <c r="F61" s="52"/>
      <c r="G61" s="52"/>
      <c r="H61" s="52"/>
      <c r="I61" s="52"/>
    </row>
    <row r="62" spans="2:13" x14ac:dyDescent="0.25">
      <c r="B62" s="52"/>
      <c r="C62" s="52"/>
      <c r="D62" s="52"/>
      <c r="E62" s="52"/>
      <c r="F62" s="52"/>
      <c r="G62" s="52"/>
      <c r="H62" s="52"/>
      <c r="I62" s="52"/>
    </row>
    <row r="63" spans="2:13" x14ac:dyDescent="0.25">
      <c r="B63" s="52"/>
      <c r="C63" s="52"/>
      <c r="D63" s="52"/>
      <c r="E63" s="52"/>
      <c r="F63" s="52"/>
      <c r="G63" s="52"/>
      <c r="H63" s="52"/>
      <c r="I63" s="52"/>
    </row>
    <row r="64" spans="2:13" x14ac:dyDescent="0.25">
      <c r="B64" s="52"/>
      <c r="C64" s="52"/>
      <c r="D64" s="52"/>
      <c r="E64" s="52"/>
      <c r="F64" s="52"/>
      <c r="G64" s="52"/>
      <c r="H64" s="52"/>
      <c r="I64" s="52"/>
    </row>
    <row r="65" spans="2:9" x14ac:dyDescent="0.25">
      <c r="B65" s="52"/>
      <c r="C65" s="52"/>
      <c r="D65" s="52"/>
      <c r="E65" s="52"/>
      <c r="F65" s="52"/>
      <c r="G65" s="52"/>
      <c r="H65" s="52"/>
      <c r="I65" s="52"/>
    </row>
    <row r="66" spans="2:9" x14ac:dyDescent="0.25">
      <c r="B66" s="52"/>
      <c r="C66" s="52"/>
      <c r="D66" s="52"/>
      <c r="E66" s="52"/>
      <c r="F66" s="52"/>
      <c r="G66" s="52"/>
      <c r="H66" s="52"/>
      <c r="I66" s="52"/>
    </row>
  </sheetData>
  <mergeCells count="9">
    <mergeCell ref="C16:D16"/>
    <mergeCell ref="E18:F18"/>
    <mergeCell ref="E19:F19"/>
    <mergeCell ref="H1:I1"/>
    <mergeCell ref="B5:B6"/>
    <mergeCell ref="C5:F5"/>
    <mergeCell ref="C13:D13"/>
    <mergeCell ref="C14:D14"/>
    <mergeCell ref="C15:D15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A21" sqref="A21"/>
    </sheetView>
  </sheetViews>
  <sheetFormatPr defaultColWidth="9.140625" defaultRowHeight="15" x14ac:dyDescent="0.25"/>
  <cols>
    <col min="1" max="1" width="8.7109375" style="28" customWidth="1"/>
    <col min="2" max="2" width="20.28515625" style="28" customWidth="1"/>
    <col min="3" max="5" width="10.855468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27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297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1.5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x14ac:dyDescent="0.25">
      <c r="A5" s="42"/>
      <c r="B5" s="24" t="s">
        <v>299</v>
      </c>
      <c r="C5" s="36"/>
      <c r="D5" s="36"/>
      <c r="E5" s="36"/>
      <c r="F5" s="39"/>
      <c r="G5" s="39"/>
      <c r="H5" s="39"/>
      <c r="I5" s="25"/>
      <c r="J5" s="52"/>
      <c r="K5" s="52"/>
      <c r="L5" s="52"/>
      <c r="M5" s="52"/>
    </row>
    <row r="6" spans="1:13" ht="30" customHeight="1" x14ac:dyDescent="0.25">
      <c r="A6" s="42"/>
      <c r="B6" s="158" t="s">
        <v>300</v>
      </c>
      <c r="C6" s="158"/>
      <c r="D6" s="158"/>
      <c r="E6" s="158"/>
      <c r="F6" s="158"/>
      <c r="G6" s="158"/>
      <c r="H6" s="39"/>
      <c r="I6" s="25"/>
      <c r="J6" s="52"/>
      <c r="K6" s="52"/>
      <c r="L6" s="52"/>
      <c r="M6" s="52"/>
    </row>
    <row r="7" spans="1:13" x14ac:dyDescent="0.25">
      <c r="A7" s="42"/>
      <c r="B7" s="39" t="s">
        <v>301</v>
      </c>
      <c r="C7" s="36"/>
      <c r="D7" s="36"/>
      <c r="E7" s="36"/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39"/>
      <c r="C8" s="36"/>
      <c r="D8" s="36"/>
      <c r="E8" s="36"/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39" t="s">
        <v>298</v>
      </c>
      <c r="C9" s="36"/>
      <c r="D9" s="36"/>
      <c r="E9" s="36"/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62"/>
      <c r="C10" s="45"/>
      <c r="D10" s="63"/>
      <c r="E10" s="64"/>
      <c r="F10" s="64"/>
      <c r="G10" s="64"/>
      <c r="H10" s="64"/>
      <c r="I10" s="25"/>
      <c r="J10" s="52"/>
      <c r="K10" s="52"/>
      <c r="L10" s="52"/>
      <c r="M10" s="52"/>
    </row>
    <row r="11" spans="1:13" x14ac:dyDescent="0.25">
      <c r="A11" s="31" t="s">
        <v>2</v>
      </c>
      <c r="B11" s="62" t="s">
        <v>302</v>
      </c>
      <c r="C11" s="45"/>
      <c r="D11" s="63"/>
      <c r="E11" s="64"/>
      <c r="F11" s="64"/>
      <c r="G11" s="64"/>
      <c r="H11" s="64"/>
      <c r="I11" s="25"/>
      <c r="J11" s="52"/>
      <c r="K11" s="52"/>
      <c r="L11" s="52"/>
      <c r="M11" s="52"/>
    </row>
    <row r="12" spans="1:13" ht="15.75" thickBot="1" x14ac:dyDescent="0.3">
      <c r="A12" s="9">
        <f>INDEX('Point Grid'!$C$8:$I$35,MATCH($A$1,'Point Grid'!$A$8:$A$35,0),MATCH(A11,'Point Grid'!$C$7:$I$7,0))</f>
        <v>0.5</v>
      </c>
      <c r="B12" s="57" t="s">
        <v>303</v>
      </c>
      <c r="C12" s="45"/>
      <c r="D12" s="45"/>
      <c r="E12" s="45"/>
      <c r="F12" s="45"/>
      <c r="G12" s="45"/>
      <c r="H12" s="45"/>
      <c r="I12" s="25"/>
      <c r="J12" s="52"/>
      <c r="K12" s="52"/>
      <c r="L12" s="52"/>
      <c r="M12" s="52"/>
    </row>
    <row r="13" spans="1:13" ht="15.75" thickBot="1" x14ac:dyDescent="0.3">
      <c r="A13" s="5"/>
      <c r="B13" s="39" t="s">
        <v>304</v>
      </c>
      <c r="C13" s="36"/>
      <c r="D13" s="36"/>
      <c r="E13" s="36"/>
      <c r="F13" s="36"/>
      <c r="G13" s="46"/>
      <c r="H13" s="46"/>
      <c r="I13" s="25"/>
      <c r="J13" s="52"/>
      <c r="K13" s="52"/>
      <c r="L13" s="52"/>
      <c r="M13" s="52"/>
    </row>
    <row r="14" spans="1:13" x14ac:dyDescent="0.25">
      <c r="A14" s="42"/>
      <c r="B14" s="57"/>
      <c r="C14" s="51"/>
      <c r="D14" s="51"/>
      <c r="E14" s="51"/>
      <c r="F14" s="65"/>
      <c r="G14" s="47"/>
      <c r="H14" s="36"/>
      <c r="I14" s="25"/>
      <c r="J14" s="52"/>
      <c r="K14" s="52"/>
      <c r="L14" s="52"/>
      <c r="M14" s="52"/>
    </row>
    <row r="15" spans="1:13" x14ac:dyDescent="0.25">
      <c r="A15" s="31" t="s">
        <v>3</v>
      </c>
      <c r="B15" s="57" t="s">
        <v>305</v>
      </c>
      <c r="C15" s="51"/>
      <c r="D15" s="51"/>
      <c r="E15" s="51"/>
      <c r="F15" s="65"/>
      <c r="G15" s="51"/>
      <c r="H15" s="51"/>
      <c r="I15" s="25"/>
      <c r="J15" s="52"/>
      <c r="K15" s="52"/>
      <c r="L15" s="52"/>
      <c r="M15" s="52"/>
    </row>
    <row r="16" spans="1:13" ht="15.75" thickBot="1" x14ac:dyDescent="0.3">
      <c r="A16" s="9">
        <f>INDEX('Point Grid'!$C$8:$I$35,MATCH($A$1,'Point Grid'!$A$8:$A$35,0),MATCH(A15,'Point Grid'!$C$7:$I$7,0))</f>
        <v>0.5</v>
      </c>
      <c r="B16" s="39" t="s">
        <v>306</v>
      </c>
      <c r="C16" s="66"/>
      <c r="D16" s="67"/>
      <c r="E16" s="68"/>
      <c r="F16" s="66"/>
      <c r="G16" s="48"/>
      <c r="H16" s="48"/>
      <c r="I16" s="25"/>
      <c r="J16" s="52"/>
      <c r="K16" s="52"/>
      <c r="L16" s="52"/>
      <c r="M16" s="52"/>
    </row>
    <row r="17" spans="1:13" ht="15.75" thickBot="1" x14ac:dyDescent="0.3">
      <c r="A17" s="5"/>
      <c r="B17" s="39" t="s">
        <v>307</v>
      </c>
      <c r="C17" s="66"/>
      <c r="D17" s="67"/>
      <c r="E17" s="68"/>
      <c r="F17" s="66"/>
      <c r="G17" s="48"/>
      <c r="H17" s="48"/>
      <c r="I17" s="25"/>
      <c r="J17" s="52"/>
      <c r="K17" s="52"/>
      <c r="L17" s="52"/>
      <c r="M17" s="52"/>
    </row>
    <row r="18" spans="1:13" x14ac:dyDescent="0.25">
      <c r="A18" s="42"/>
      <c r="B18" s="39"/>
      <c r="C18" s="66"/>
      <c r="D18" s="67"/>
      <c r="E18" s="68"/>
      <c r="F18" s="66"/>
      <c r="G18" s="48"/>
      <c r="H18" s="48"/>
      <c r="I18" s="25"/>
      <c r="J18" s="52"/>
      <c r="K18" s="52"/>
      <c r="L18" s="52"/>
      <c r="M18" s="52"/>
    </row>
    <row r="19" spans="1:13" x14ac:dyDescent="0.25">
      <c r="A19" s="31" t="s">
        <v>4</v>
      </c>
      <c r="B19" s="62" t="s">
        <v>308</v>
      </c>
      <c r="C19" s="66"/>
      <c r="D19" s="67"/>
      <c r="E19" s="68"/>
      <c r="F19" s="66"/>
      <c r="G19" s="48"/>
      <c r="H19" s="48"/>
      <c r="I19" s="25"/>
      <c r="J19" s="52"/>
      <c r="K19" s="52"/>
      <c r="L19" s="52"/>
      <c r="M19" s="52"/>
    </row>
    <row r="20" spans="1:13" ht="15.75" thickBot="1" x14ac:dyDescent="0.3">
      <c r="A20" s="9">
        <f>INDEX('Point Grid'!$C$8:$I$35,MATCH($A$1,'Point Grid'!$A$8:$A$35,0),MATCH(A19,'Point Grid'!$C$7:$I$7,0))</f>
        <v>0.5</v>
      </c>
      <c r="B20" s="57" t="s">
        <v>303</v>
      </c>
      <c r="C20" s="66"/>
      <c r="D20" s="67"/>
      <c r="E20" s="68"/>
      <c r="F20" s="66"/>
      <c r="G20" s="48"/>
      <c r="H20" s="48"/>
      <c r="I20" s="25"/>
      <c r="J20" s="52"/>
      <c r="K20" s="52"/>
      <c r="L20" s="52"/>
      <c r="M20" s="52"/>
    </row>
    <row r="21" spans="1:13" ht="15.75" thickBot="1" x14ac:dyDescent="0.3">
      <c r="A21" s="5"/>
      <c r="B21" s="39" t="s">
        <v>309</v>
      </c>
      <c r="C21" s="66"/>
      <c r="D21" s="67"/>
      <c r="E21" s="68"/>
      <c r="F21" s="66"/>
      <c r="G21" s="67"/>
      <c r="H21" s="67"/>
      <c r="I21" s="25"/>
      <c r="J21" s="52"/>
      <c r="K21" s="52"/>
      <c r="L21" s="52"/>
      <c r="M21" s="52"/>
    </row>
    <row r="22" spans="1:13" ht="15.75" thickBot="1" x14ac:dyDescent="0.3">
      <c r="A22" s="23"/>
      <c r="B22" s="50"/>
      <c r="C22" s="69"/>
      <c r="D22" s="69"/>
      <c r="E22" s="70"/>
      <c r="F22" s="69"/>
      <c r="G22" s="71"/>
      <c r="H22" s="71"/>
      <c r="I22" s="59"/>
      <c r="J22" s="52"/>
      <c r="K22" s="52"/>
      <c r="L22" s="52"/>
      <c r="M22" s="52"/>
    </row>
    <row r="23" spans="1:13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</sheetData>
  <mergeCells count="2">
    <mergeCell ref="H1:I1"/>
    <mergeCell ref="B6:G6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E31" sqref="E31"/>
    </sheetView>
  </sheetViews>
  <sheetFormatPr defaultColWidth="9.140625" defaultRowHeight="15" x14ac:dyDescent="0.25"/>
  <cols>
    <col min="1" max="1" width="8.7109375" style="28" customWidth="1"/>
    <col min="2" max="2" width="10" style="28" customWidth="1"/>
    <col min="3" max="3" width="12.140625" style="28" customWidth="1"/>
    <col min="4" max="4" width="19.85546875" style="28" customWidth="1"/>
    <col min="5" max="5" width="15.7109375" style="28" customWidth="1"/>
    <col min="6" max="9" width="9.42578125" style="28" customWidth="1"/>
    <col min="10" max="10" width="10.7109375" style="28" customWidth="1"/>
    <col min="11" max="16384" width="9.140625" style="28"/>
  </cols>
  <sheetData>
    <row r="1" spans="1:13" x14ac:dyDescent="0.25">
      <c r="A1" s="7">
        <v>28</v>
      </c>
      <c r="B1" s="32" t="s">
        <v>12</v>
      </c>
      <c r="C1" s="27"/>
      <c r="D1" s="27"/>
      <c r="E1" s="27"/>
      <c r="F1" s="27"/>
      <c r="G1" s="44"/>
      <c r="H1" s="155" t="s">
        <v>29</v>
      </c>
      <c r="I1" s="156"/>
    </row>
    <row r="2" spans="1:13" x14ac:dyDescent="0.25">
      <c r="A2" s="29"/>
      <c r="B2" s="26"/>
      <c r="C2" s="26"/>
      <c r="D2" s="26"/>
      <c r="E2" s="26"/>
      <c r="F2" s="26"/>
      <c r="G2" s="26"/>
      <c r="H2" s="26"/>
      <c r="I2" s="30"/>
    </row>
    <row r="3" spans="1:13" x14ac:dyDescent="0.25">
      <c r="A3" s="8" t="s">
        <v>13</v>
      </c>
      <c r="B3" s="24" t="s">
        <v>310</v>
      </c>
      <c r="C3" s="24"/>
      <c r="D3" s="24"/>
      <c r="E3" s="24"/>
      <c r="F3" s="24"/>
      <c r="G3" s="24"/>
      <c r="H3" s="24"/>
      <c r="I3" s="25"/>
      <c r="J3" s="52"/>
      <c r="K3" s="52"/>
      <c r="L3" s="52"/>
      <c r="M3" s="52"/>
    </row>
    <row r="4" spans="1:13" x14ac:dyDescent="0.25">
      <c r="A4" s="9">
        <f>INDEX('Point Grid'!B:B,MATCH($A$1,'Point Grid'!A:A,0))</f>
        <v>1</v>
      </c>
      <c r="B4" s="24"/>
      <c r="C4" s="24"/>
      <c r="D4" s="24"/>
      <c r="E4" s="24"/>
      <c r="F4" s="24"/>
      <c r="G4" s="24"/>
      <c r="H4" s="24"/>
      <c r="I4" s="25"/>
      <c r="J4" s="52"/>
      <c r="K4" s="52"/>
      <c r="L4" s="52"/>
      <c r="M4" s="52"/>
    </row>
    <row r="5" spans="1:13" ht="30.95" customHeight="1" x14ac:dyDescent="0.25">
      <c r="A5" s="42"/>
      <c r="B5" s="109" t="s">
        <v>42</v>
      </c>
      <c r="C5" s="109" t="s">
        <v>311</v>
      </c>
      <c r="D5" s="109" t="s">
        <v>312</v>
      </c>
      <c r="E5" s="109" t="s">
        <v>313</v>
      </c>
      <c r="F5" s="39"/>
      <c r="G5" s="39"/>
      <c r="H5" s="39"/>
      <c r="I5" s="25"/>
      <c r="J5" s="52"/>
      <c r="K5" s="52"/>
      <c r="L5" s="52"/>
      <c r="M5" s="52"/>
    </row>
    <row r="6" spans="1:13" x14ac:dyDescent="0.25">
      <c r="A6" s="42"/>
      <c r="B6" s="77">
        <v>2012</v>
      </c>
      <c r="C6" s="134">
        <v>0.61899999999999999</v>
      </c>
      <c r="D6" s="134">
        <v>0.61899999999999999</v>
      </c>
      <c r="E6" s="134">
        <v>0.61899999999999999</v>
      </c>
      <c r="F6" s="39"/>
      <c r="G6" s="39"/>
      <c r="H6" s="39"/>
      <c r="I6" s="25"/>
      <c r="J6" s="52"/>
      <c r="K6" s="52"/>
      <c r="L6" s="52"/>
      <c r="M6" s="52"/>
    </row>
    <row r="7" spans="1:13" x14ac:dyDescent="0.25">
      <c r="A7" s="42"/>
      <c r="B7" s="77">
        <v>2013</v>
      </c>
      <c r="C7" s="134">
        <v>0.61599999999999999</v>
      </c>
      <c r="D7" s="134">
        <v>0.60299999999999998</v>
      </c>
      <c r="E7" s="134">
        <v>0.61199999999999999</v>
      </c>
      <c r="F7" s="39"/>
      <c r="G7" s="39"/>
      <c r="H7" s="39"/>
      <c r="I7" s="25"/>
      <c r="J7" s="52"/>
      <c r="K7" s="52"/>
      <c r="L7" s="52"/>
      <c r="M7" s="52"/>
    </row>
    <row r="8" spans="1:13" x14ac:dyDescent="0.25">
      <c r="A8" s="42"/>
      <c r="B8" s="77">
        <v>2014</v>
      </c>
      <c r="C8" s="134">
        <v>0.61799999999999999</v>
      </c>
      <c r="D8" s="134">
        <v>0.57099999999999995</v>
      </c>
      <c r="E8" s="134">
        <v>0.61699999999999999</v>
      </c>
      <c r="F8" s="39"/>
      <c r="G8" s="39"/>
      <c r="H8" s="39"/>
      <c r="I8" s="25"/>
      <c r="J8" s="52"/>
      <c r="K8" s="52"/>
      <c r="L8" s="52"/>
      <c r="M8" s="52"/>
    </row>
    <row r="9" spans="1:13" x14ac:dyDescent="0.25">
      <c r="A9" s="42"/>
      <c r="B9" s="77">
        <v>2015</v>
      </c>
      <c r="C9" s="134">
        <v>0.61499999999999999</v>
      </c>
      <c r="D9" s="134">
        <v>0.52400000000000002</v>
      </c>
      <c r="E9" s="134">
        <v>0.61799999999999999</v>
      </c>
      <c r="F9" s="39"/>
      <c r="G9" s="39"/>
      <c r="H9" s="39"/>
      <c r="I9" s="25"/>
      <c r="J9" s="52"/>
      <c r="K9" s="52"/>
      <c r="L9" s="52"/>
      <c r="M9" s="52"/>
    </row>
    <row r="10" spans="1:13" x14ac:dyDescent="0.25">
      <c r="A10" s="42"/>
      <c r="B10" s="77">
        <v>2016</v>
      </c>
      <c r="C10" s="134">
        <v>0.72399999999999998</v>
      </c>
      <c r="D10" s="134">
        <v>0.50700000000000001</v>
      </c>
      <c r="E10" s="134">
        <v>0.61699999999999999</v>
      </c>
      <c r="F10" s="39"/>
      <c r="G10" s="39"/>
      <c r="H10" s="39"/>
      <c r="I10" s="25"/>
      <c r="J10" s="52"/>
      <c r="K10" s="52"/>
      <c r="L10" s="52"/>
      <c r="M10" s="52"/>
    </row>
    <row r="11" spans="1:13" x14ac:dyDescent="0.25">
      <c r="A11" s="42"/>
      <c r="B11" s="39"/>
      <c r="C11" s="36"/>
      <c r="D11" s="36"/>
      <c r="E11" s="36"/>
      <c r="F11" s="39"/>
      <c r="G11" s="39"/>
      <c r="H11" s="39"/>
      <c r="I11" s="25"/>
      <c r="J11" s="52"/>
      <c r="K11" s="52"/>
      <c r="L11" s="52"/>
      <c r="M11" s="52"/>
    </row>
    <row r="12" spans="1:13" x14ac:dyDescent="0.25">
      <c r="A12" s="42"/>
      <c r="B12" s="39" t="s">
        <v>314</v>
      </c>
      <c r="C12" s="36"/>
      <c r="D12" s="36"/>
      <c r="E12" s="36"/>
      <c r="F12" s="39"/>
      <c r="G12" s="39"/>
      <c r="H12" s="39"/>
      <c r="I12" s="25"/>
      <c r="J12" s="52"/>
      <c r="K12" s="52"/>
      <c r="L12" s="52"/>
      <c r="M12" s="52"/>
    </row>
    <row r="13" spans="1:13" x14ac:dyDescent="0.25">
      <c r="A13" s="42"/>
      <c r="B13" s="39" t="s">
        <v>315</v>
      </c>
      <c r="C13" s="36"/>
      <c r="D13" s="36"/>
      <c r="E13" s="36"/>
      <c r="F13" s="39"/>
      <c r="G13" s="39"/>
      <c r="H13" s="39"/>
      <c r="I13" s="25"/>
      <c r="J13" s="52"/>
      <c r="K13" s="52"/>
      <c r="L13" s="52"/>
      <c r="M13" s="52"/>
    </row>
    <row r="14" spans="1:13" x14ac:dyDescent="0.25">
      <c r="A14" s="42"/>
      <c r="B14" s="39" t="s">
        <v>316</v>
      </c>
      <c r="C14" s="36"/>
      <c r="D14" s="36"/>
      <c r="E14" s="36"/>
      <c r="F14" s="39"/>
      <c r="G14" s="39"/>
      <c r="H14" s="39"/>
      <c r="I14" s="25"/>
      <c r="J14" s="52"/>
      <c r="K14" s="52"/>
      <c r="L14" s="52"/>
      <c r="M14" s="52"/>
    </row>
    <row r="15" spans="1:13" x14ac:dyDescent="0.25">
      <c r="A15" s="42"/>
      <c r="B15" s="62"/>
      <c r="C15" s="45"/>
      <c r="D15" s="63"/>
      <c r="E15" s="64"/>
      <c r="F15" s="64"/>
      <c r="G15" s="64"/>
      <c r="H15" s="64"/>
      <c r="I15" s="25"/>
      <c r="J15" s="52"/>
      <c r="K15" s="52"/>
      <c r="L15" s="52"/>
      <c r="M15" s="52"/>
    </row>
    <row r="16" spans="1:13" x14ac:dyDescent="0.25">
      <c r="A16" s="31" t="s">
        <v>2</v>
      </c>
      <c r="B16" s="62" t="s">
        <v>318</v>
      </c>
      <c r="C16" s="45"/>
      <c r="D16" s="63"/>
      <c r="E16" s="64"/>
      <c r="F16" s="64"/>
      <c r="G16" s="64"/>
      <c r="H16" s="64"/>
      <c r="I16" s="25"/>
      <c r="J16" s="52"/>
      <c r="K16" s="52"/>
      <c r="L16" s="52"/>
      <c r="M16" s="52"/>
    </row>
    <row r="17" spans="1:13" ht="15.75" thickBot="1" x14ac:dyDescent="0.3">
      <c r="A17" s="9">
        <f>INDEX('Point Grid'!$C$8:$I$35,MATCH($A$1,'Point Grid'!$A$8:$A$35,0),MATCH(A16,'Point Grid'!$C$7:$I$7,0))</f>
        <v>0.5</v>
      </c>
      <c r="B17" s="57"/>
      <c r="C17" s="45"/>
      <c r="D17" s="45"/>
      <c r="E17" s="45"/>
      <c r="F17" s="45"/>
      <c r="G17" s="45"/>
      <c r="H17" s="45"/>
      <c r="I17" s="25"/>
      <c r="J17" s="52"/>
      <c r="K17" s="52"/>
      <c r="L17" s="52"/>
      <c r="M17" s="52"/>
    </row>
    <row r="18" spans="1:13" ht="15.75" thickBot="1" x14ac:dyDescent="0.3">
      <c r="A18" s="5"/>
      <c r="B18" s="39"/>
      <c r="C18" s="36"/>
      <c r="D18" s="36"/>
      <c r="E18" s="36"/>
      <c r="F18" s="36"/>
      <c r="G18" s="46"/>
      <c r="H18" s="46"/>
      <c r="I18" s="25"/>
      <c r="J18" s="52"/>
      <c r="K18" s="52"/>
      <c r="L18" s="52"/>
      <c r="M18" s="52"/>
    </row>
    <row r="19" spans="1:13" x14ac:dyDescent="0.25">
      <c r="A19" s="42"/>
      <c r="B19" s="57"/>
      <c r="C19" s="51"/>
      <c r="D19" s="51"/>
      <c r="E19" s="51"/>
      <c r="F19" s="65"/>
      <c r="G19" s="47"/>
      <c r="H19" s="36"/>
      <c r="I19" s="25"/>
      <c r="J19" s="52"/>
      <c r="K19" s="52"/>
      <c r="L19" s="52"/>
      <c r="M19" s="52"/>
    </row>
    <row r="20" spans="1:13" x14ac:dyDescent="0.25">
      <c r="A20" s="31" t="s">
        <v>3</v>
      </c>
      <c r="B20" s="57" t="s">
        <v>317</v>
      </c>
      <c r="C20" s="51"/>
      <c r="D20" s="51"/>
      <c r="E20" s="51"/>
      <c r="F20" s="65"/>
      <c r="G20" s="51"/>
      <c r="H20" s="51"/>
      <c r="I20" s="25"/>
      <c r="J20" s="52"/>
      <c r="K20" s="52"/>
      <c r="L20" s="52"/>
      <c r="M20" s="52"/>
    </row>
    <row r="21" spans="1:13" ht="15.75" thickBot="1" x14ac:dyDescent="0.3">
      <c r="A21" s="9">
        <f>INDEX('Point Grid'!$C$8:$I$35,MATCH($A$1,'Point Grid'!$A$8:$A$35,0),MATCH(A20,'Point Grid'!$C$7:$I$7,0))</f>
        <v>0.5</v>
      </c>
      <c r="B21" s="39"/>
      <c r="C21" s="66"/>
      <c r="D21" s="67"/>
      <c r="E21" s="68"/>
      <c r="F21" s="66"/>
      <c r="G21" s="48"/>
      <c r="H21" s="48"/>
      <c r="I21" s="25"/>
      <c r="J21" s="52"/>
      <c r="K21" s="52"/>
      <c r="L21" s="52"/>
      <c r="M21" s="52"/>
    </row>
    <row r="22" spans="1:13" ht="15.75" thickBot="1" x14ac:dyDescent="0.3">
      <c r="A22" s="5"/>
      <c r="B22" s="39"/>
      <c r="C22" s="66"/>
      <c r="D22" s="67"/>
      <c r="E22" s="68"/>
      <c r="F22" s="66"/>
      <c r="G22" s="48"/>
      <c r="H22" s="48"/>
      <c r="I22" s="25"/>
      <c r="J22" s="52"/>
      <c r="K22" s="52"/>
      <c r="L22" s="52"/>
      <c r="M22" s="52"/>
    </row>
    <row r="23" spans="1:13" ht="15.75" thickBot="1" x14ac:dyDescent="0.3">
      <c r="A23" s="23"/>
      <c r="B23" s="50"/>
      <c r="C23" s="69"/>
      <c r="D23" s="69"/>
      <c r="E23" s="70"/>
      <c r="F23" s="69"/>
      <c r="G23" s="71"/>
      <c r="H23" s="71"/>
      <c r="I23" s="59"/>
      <c r="J23" s="52"/>
      <c r="K23" s="52"/>
      <c r="L23" s="52"/>
      <c r="M23" s="52"/>
    </row>
    <row r="24" spans="1:13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2:1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2:13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2:13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52"/>
      <c r="C39" s="52"/>
      <c r="D39" s="52"/>
      <c r="E39" s="52"/>
      <c r="F39" s="52"/>
      <c r="G39" s="52"/>
      <c r="H39" s="52"/>
      <c r="I39" s="52"/>
    </row>
    <row r="40" spans="2:13" x14ac:dyDescent="0.25">
      <c r="B40" s="52"/>
      <c r="C40" s="52"/>
      <c r="D40" s="52"/>
      <c r="E40" s="52"/>
      <c r="F40" s="52"/>
      <c r="G40" s="52"/>
      <c r="H40" s="52"/>
      <c r="I40" s="52"/>
    </row>
    <row r="41" spans="2:13" x14ac:dyDescent="0.25">
      <c r="B41" s="52"/>
      <c r="C41" s="52"/>
      <c r="D41" s="52"/>
      <c r="E41" s="52"/>
      <c r="F41" s="52"/>
      <c r="G41" s="52"/>
      <c r="H41" s="52"/>
      <c r="I41" s="52"/>
    </row>
    <row r="42" spans="2:13" x14ac:dyDescent="0.25">
      <c r="B42" s="52"/>
      <c r="C42" s="52"/>
      <c r="D42" s="52"/>
      <c r="E42" s="52"/>
      <c r="F42" s="52"/>
      <c r="G42" s="52"/>
      <c r="H42" s="52"/>
      <c r="I42" s="52"/>
    </row>
    <row r="43" spans="2:13" x14ac:dyDescent="0.25">
      <c r="B43" s="52"/>
      <c r="C43" s="52"/>
      <c r="D43" s="52"/>
      <c r="E43" s="52"/>
      <c r="F43" s="52"/>
      <c r="G43" s="52"/>
      <c r="H43" s="52"/>
      <c r="I43" s="52"/>
    </row>
    <row r="44" spans="2:13" x14ac:dyDescent="0.25">
      <c r="B44" s="52"/>
      <c r="C44" s="52"/>
      <c r="D44" s="52"/>
      <c r="E44" s="52"/>
      <c r="F44" s="52"/>
      <c r="G44" s="52"/>
      <c r="H44" s="52"/>
      <c r="I44" s="52"/>
    </row>
    <row r="45" spans="2:13" x14ac:dyDescent="0.25">
      <c r="B45" s="52"/>
      <c r="C45" s="52"/>
      <c r="D45" s="52"/>
      <c r="E45" s="52"/>
      <c r="F45" s="52"/>
      <c r="G45" s="52"/>
      <c r="H45" s="52"/>
      <c r="I45" s="52"/>
    </row>
    <row r="46" spans="2:13" x14ac:dyDescent="0.25">
      <c r="B46" s="52"/>
      <c r="C46" s="52"/>
      <c r="D46" s="52"/>
      <c r="E46" s="52"/>
      <c r="F46" s="52"/>
      <c r="G46" s="52"/>
      <c r="H46" s="52"/>
      <c r="I46" s="52"/>
    </row>
    <row r="47" spans="2:13" x14ac:dyDescent="0.25">
      <c r="B47" s="52"/>
      <c r="C47" s="52"/>
      <c r="D47" s="52"/>
      <c r="E47" s="52"/>
      <c r="F47" s="52"/>
      <c r="G47" s="52"/>
      <c r="H47" s="52"/>
      <c r="I47" s="52"/>
    </row>
    <row r="48" spans="2:13" x14ac:dyDescent="0.25">
      <c r="B48" s="52"/>
      <c r="C48" s="52"/>
      <c r="D48" s="52"/>
      <c r="E48" s="52"/>
      <c r="F48" s="52"/>
      <c r="G48" s="52"/>
      <c r="H48" s="52"/>
      <c r="I48" s="52"/>
    </row>
    <row r="49" spans="2:9" x14ac:dyDescent="0.25">
      <c r="B49" s="52"/>
      <c r="C49" s="52"/>
      <c r="D49" s="52"/>
      <c r="E49" s="52"/>
      <c r="F49" s="52"/>
      <c r="G49" s="52"/>
      <c r="H49" s="52"/>
      <c r="I49" s="52"/>
    </row>
    <row r="50" spans="2:9" x14ac:dyDescent="0.25">
      <c r="B50" s="52"/>
      <c r="C50" s="52"/>
      <c r="D50" s="52"/>
      <c r="E50" s="52"/>
      <c r="F50" s="52"/>
      <c r="G50" s="52"/>
      <c r="H50" s="52"/>
      <c r="I50" s="52"/>
    </row>
    <row r="51" spans="2:9" x14ac:dyDescent="0.25">
      <c r="B51" s="52"/>
      <c r="C51" s="52"/>
      <c r="D51" s="52"/>
      <c r="E51" s="52"/>
      <c r="F51" s="52"/>
      <c r="G51" s="52"/>
      <c r="H51" s="52"/>
      <c r="I51" s="52"/>
    </row>
    <row r="52" spans="2:9" x14ac:dyDescent="0.25">
      <c r="B52" s="52"/>
      <c r="C52" s="52"/>
      <c r="D52" s="52"/>
      <c r="E52" s="52"/>
      <c r="F52" s="52"/>
      <c r="G52" s="52"/>
      <c r="H52" s="52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52"/>
      <c r="C54" s="52"/>
      <c r="D54" s="52"/>
      <c r="E54" s="52"/>
      <c r="F54" s="52"/>
      <c r="G54" s="52"/>
      <c r="H54" s="52"/>
      <c r="I54" s="52"/>
    </row>
    <row r="55" spans="2:9" x14ac:dyDescent="0.25">
      <c r="B55" s="52"/>
      <c r="C55" s="52"/>
      <c r="D55" s="52"/>
      <c r="E55" s="52"/>
      <c r="F55" s="52"/>
      <c r="G55" s="52"/>
      <c r="H55" s="52"/>
      <c r="I55" s="52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2024-05-11T20:22:47Z</dcterms:modified>
</cp:coreProperties>
</file>