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A38" i="28"/>
  <c r="O30" i="1"/>
  <c r="N30" i="1"/>
  <c r="A36" i="29"/>
  <c r="A32" i="29"/>
  <c r="A28" i="29"/>
  <c r="N25" i="1"/>
  <c r="A22" i="20"/>
  <c r="A18" i="20"/>
  <c r="P23" i="1"/>
  <c r="O23" i="1"/>
  <c r="N23" i="1"/>
  <c r="A40" i="35"/>
  <c r="A36" i="35"/>
  <c r="A32" i="35"/>
  <c r="A28" i="35"/>
  <c r="P22" i="1"/>
  <c r="O22" i="1"/>
  <c r="N22" i="1"/>
  <c r="A35" i="36"/>
  <c r="A31" i="36"/>
  <c r="A27" i="36"/>
  <c r="A23" i="36"/>
  <c r="O20" i="1"/>
  <c r="A27" i="38"/>
  <c r="E12" i="38"/>
  <c r="N17" i="1" l="1"/>
  <c r="A13" i="41"/>
  <c r="A9" i="41"/>
  <c r="P15" i="1"/>
  <c r="O15" i="1"/>
  <c r="O16" i="1"/>
  <c r="A47" i="42"/>
  <c r="A22" i="49"/>
  <c r="A18" i="49"/>
  <c r="P14" i="1"/>
  <c r="O14" i="1"/>
  <c r="N14" i="1"/>
  <c r="A51" i="50"/>
  <c r="A47" i="50"/>
  <c r="A43" i="50"/>
  <c r="A39" i="50"/>
  <c r="Q11" i="1"/>
  <c r="P11" i="1"/>
  <c r="O11" i="1"/>
  <c r="A28" i="53"/>
  <c r="A24" i="53"/>
  <c r="A20" i="53"/>
  <c r="O10" i="1"/>
  <c r="A25" i="5"/>
  <c r="M26" i="1" l="1"/>
  <c r="M21" i="1"/>
  <c r="O31" i="1" l="1"/>
  <c r="M27" i="1"/>
  <c r="M28" i="1"/>
  <c r="M29" i="1"/>
  <c r="M30" i="1"/>
  <c r="M31" i="1"/>
  <c r="N20" i="1"/>
  <c r="M14" i="1"/>
  <c r="A34" i="28"/>
  <c r="A23" i="38" l="1"/>
  <c r="A19" i="38"/>
  <c r="A11" i="51"/>
  <c r="A7" i="51"/>
  <c r="N31" i="1" l="1"/>
  <c r="N29" i="1"/>
  <c r="P27" i="1"/>
  <c r="O27" i="1"/>
  <c r="N27" i="1"/>
  <c r="M25" i="1"/>
  <c r="N24" i="1"/>
  <c r="M24" i="1"/>
  <c r="M23" i="1"/>
  <c r="M22" i="1"/>
  <c r="M20" i="1"/>
  <c r="O19" i="1"/>
  <c r="N19" i="1"/>
  <c r="M19" i="1"/>
  <c r="M18" i="1"/>
  <c r="M17" i="1"/>
  <c r="N16" i="1"/>
  <c r="M16" i="1"/>
  <c r="N15" i="1"/>
  <c r="M15" i="1"/>
  <c r="N13" i="1"/>
  <c r="M13" i="1"/>
  <c r="M12" i="1"/>
  <c r="N11" i="1"/>
  <c r="M11" i="1"/>
  <c r="N10" i="1"/>
  <c r="M10" i="1"/>
  <c r="N9" i="1"/>
  <c r="M9" i="1"/>
  <c r="M8" i="1"/>
  <c r="A30" i="28" l="1"/>
  <c r="A26" i="28"/>
  <c r="A29" i="30" l="1"/>
  <c r="A25" i="30"/>
  <c r="A42" i="22"/>
  <c r="A38" i="22"/>
  <c r="A34" i="22"/>
  <c r="A30" i="22"/>
  <c r="A22" i="54"/>
  <c r="A18" i="54"/>
  <c r="A44" i="39"/>
  <c r="A40" i="39"/>
  <c r="A36" i="39"/>
  <c r="A43" i="42"/>
  <c r="A39" i="42"/>
  <c r="A14" i="49"/>
  <c r="A10" i="49"/>
  <c r="A16" i="53"/>
  <c r="A12" i="53"/>
  <c r="A21" i="5"/>
  <c r="A17" i="5"/>
  <c r="A29" i="4"/>
  <c r="A25" i="4"/>
  <c r="B31" i="1" l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3" s="1"/>
  <c r="L26" i="1" l="1"/>
  <c r="L31" i="1"/>
  <c r="L30" i="1"/>
  <c r="L29" i="1"/>
  <c r="L28" i="1"/>
  <c r="L27" i="1"/>
  <c r="J12" i="1"/>
  <c r="J29" i="1"/>
  <c r="J18" i="1"/>
  <c r="J15" i="1"/>
  <c r="J13" i="1"/>
  <c r="J27" i="1"/>
  <c r="J20" i="1"/>
  <c r="J25" i="1"/>
  <c r="J19" i="1"/>
  <c r="J10" i="1"/>
  <c r="J9" i="1"/>
  <c r="J28" i="1"/>
  <c r="J24" i="1"/>
  <c r="J22" i="1"/>
  <c r="J14" i="1"/>
  <c r="J17" i="1"/>
  <c r="J30" i="1"/>
  <c r="J26" i="1"/>
  <c r="J16" i="1"/>
  <c r="J23" i="1"/>
  <c r="J11" i="1"/>
  <c r="J31" i="1"/>
  <c r="J21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A4" i="5" s="1"/>
  <c r="B8" i="1"/>
  <c r="J8" i="1"/>
  <c r="M3" i="1" l="1"/>
  <c r="P2" i="1"/>
  <c r="A4" i="2"/>
</calcChain>
</file>

<file path=xl/sharedStrings.xml><?xml version="1.0" encoding="utf-8"?>
<sst xmlns="http://schemas.openxmlformats.org/spreadsheetml/2006/main" count="664" uniqueCount="408">
  <si>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</si>
  <si>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</si>
  <si>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</si>
  <si>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</si>
  <si>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</si>
  <si>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</si>
  <si>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</si>
  <si>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</si>
  <si>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</si>
  <si>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</si>
  <si>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</si>
  <si>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</si>
  <si>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</si>
  <si>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</si>
  <si>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</si>
  <si>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</si>
  <si>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</si>
  <si>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</si>
  <si>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</si>
  <si>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</si>
  <si>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</si>
  <si>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</si>
  <si>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</si>
  <si>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</si>
  <si>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</si>
  <si>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</si>
  <si>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</si>
  <si>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</si>
  <si>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</si>
  <si>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</si>
  <si>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</si>
  <si>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</si>
  <si>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</si>
  <si>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C</t>
  </si>
  <si>
    <t>Accident</t>
  </si>
  <si>
    <t>Year</t>
  </si>
  <si>
    <t>Exam 5 - Fall 2018</t>
  </si>
  <si>
    <t>An insurer is considering changing the exposure base for boat owners line of business from boat-years</t>
  </si>
  <si>
    <t>to the insured value of the boat.</t>
  </si>
  <si>
    <t>The insurer offers the following coverages for boat owners:</t>
  </si>
  <si>
    <t>i.   Liability coverage pays for damages to another boat or injuries of people not on the insured's boat.</t>
  </si>
  <si>
    <t>Using three criteria for a good exposure base, evaluate the effectiveness of the proposed change in</t>
  </si>
  <si>
    <t xml:space="preserve">ii.  Physical damage coverage pays for damages to the insured's boat caused by common risks, </t>
  </si>
  <si>
    <t>exposure base for both liability and physical damage coverages and provide a recommendation for the</t>
  </si>
  <si>
    <t>preferred exposure base.</t>
  </si>
  <si>
    <t xml:space="preserve">      such as sinking, fire, storms, theft, and collision.</t>
  </si>
  <si>
    <t>Given the following premium and loss information:</t>
  </si>
  <si>
    <t>Original Effective</t>
  </si>
  <si>
    <t>Date</t>
  </si>
  <si>
    <t>Original Expiration</t>
  </si>
  <si>
    <t>Transaction Effective</t>
  </si>
  <si>
    <t>Premium</t>
  </si>
  <si>
    <t>($)</t>
  </si>
  <si>
    <t>Full-Term</t>
  </si>
  <si>
    <t>Notes</t>
  </si>
  <si>
    <r>
      <rPr>
        <sz val="11"/>
        <color rgb="FF131313"/>
        <rFont val="Calibri"/>
        <family val="2"/>
        <scheme val="minor"/>
      </rPr>
      <t>Premium Transactions</t>
    </r>
  </si>
  <si>
    <r>
      <rPr>
        <sz val="11"/>
        <color rgb="FF131313"/>
        <rFont val="Calibri"/>
        <family val="2"/>
        <scheme val="minor"/>
      </rPr>
      <t>Policy</t>
    </r>
  </si>
  <si>
    <r>
      <rPr>
        <sz val="11"/>
        <color rgb="FF131313"/>
        <rFont val="Calibri"/>
        <family val="2"/>
        <scheme val="minor"/>
      </rPr>
      <t>A</t>
    </r>
  </si>
  <si>
    <r>
      <rPr>
        <sz val="11"/>
        <color rgb="FF131313"/>
        <rFont val="Calibri"/>
        <family val="2"/>
        <scheme val="minor"/>
      </rPr>
      <t>July 1, 2016</t>
    </r>
  </si>
  <si>
    <r>
      <rPr>
        <sz val="11"/>
        <color rgb="FF131313"/>
        <rFont val="Calibri"/>
        <family val="2"/>
        <scheme val="minor"/>
      </rPr>
      <t>June 30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131313"/>
        <rFont val="Calibri"/>
        <family val="2"/>
        <scheme val="minor"/>
      </rPr>
      <t>2017</t>
    </r>
  </si>
  <si>
    <r>
      <rPr>
        <sz val="11"/>
        <color rgb="FF131313"/>
        <rFont val="Calibri"/>
        <family val="2"/>
        <scheme val="minor"/>
      </rPr>
      <t>Start of New Policy</t>
    </r>
  </si>
  <si>
    <r>
      <rPr>
        <sz val="11"/>
        <color rgb="FF131313"/>
        <rFont val="Calibri"/>
        <family val="2"/>
        <scheme val="minor"/>
      </rPr>
      <t>June 30, 2017</t>
    </r>
  </si>
  <si>
    <r>
      <rPr>
        <sz val="11"/>
        <color rgb="FF131313"/>
        <rFont val="Calibri"/>
        <family val="2"/>
        <scheme val="minor"/>
      </rPr>
      <t>April 1, 2017</t>
    </r>
  </si>
  <si>
    <r>
      <rPr>
        <sz val="11"/>
        <color rgb="FF131313"/>
        <rFont val="Calibri"/>
        <family val="2"/>
        <scheme val="minor"/>
      </rPr>
      <t>Additional Premium for</t>
    </r>
  </si>
  <si>
    <r>
      <rPr>
        <sz val="11"/>
        <color rgb="FF131313"/>
        <rFont val="Calibri"/>
        <family val="2"/>
        <scheme val="minor"/>
      </rPr>
      <t>Endorsement</t>
    </r>
  </si>
  <si>
    <r>
      <rPr>
        <sz val="11"/>
        <color rgb="FF131313"/>
        <rFont val="Calibri"/>
        <family val="2"/>
        <scheme val="minor"/>
      </rPr>
      <t>B</t>
    </r>
  </si>
  <si>
    <r>
      <rPr>
        <sz val="11"/>
        <color rgb="FF131313"/>
        <rFont val="Calibri"/>
        <family val="2"/>
        <scheme val="minor"/>
      </rPr>
      <t>March 31, 2018</t>
    </r>
  </si>
  <si>
    <r>
      <rPr>
        <sz val="11"/>
        <color rgb="FF131313"/>
        <rFont val="Calibri"/>
        <family val="2"/>
        <scheme val="minor"/>
      </rPr>
      <t>October 1, 2017</t>
    </r>
  </si>
  <si>
    <r>
      <rPr>
        <sz val="11"/>
        <color rgb="FF131313"/>
        <rFont val="Calibri"/>
        <family val="2"/>
        <scheme val="minor"/>
      </rPr>
      <t>September 30</t>
    </r>
    <r>
      <rPr>
        <sz val="11"/>
        <color rgb="FF595959"/>
        <rFont val="Calibri"/>
        <family val="2"/>
        <scheme val="minor"/>
      </rPr>
      <t xml:space="preserve">, </t>
    </r>
    <r>
      <rPr>
        <sz val="11"/>
        <color rgb="FF131313"/>
        <rFont val="Calibri"/>
        <family val="2"/>
        <scheme val="minor"/>
      </rPr>
      <t>2018</t>
    </r>
  </si>
  <si>
    <r>
      <rPr>
        <sz val="11"/>
        <color rgb="FF131313"/>
        <rFont val="Calibri"/>
        <family val="2"/>
        <scheme val="minor"/>
      </rPr>
      <t>October 1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131313"/>
        <rFont val="Calibri"/>
        <family val="2"/>
        <scheme val="minor"/>
      </rPr>
      <t>2017</t>
    </r>
  </si>
  <si>
    <r>
      <rPr>
        <sz val="11"/>
        <color rgb="FF131313"/>
        <rFont val="Calibri"/>
        <family val="2"/>
        <scheme val="minor"/>
      </rPr>
      <t>September 30, 2018</t>
    </r>
  </si>
  <si>
    <r>
      <rPr>
        <sz val="11"/>
        <color rgb="FF131313"/>
        <rFont val="Calibri"/>
        <family val="2"/>
        <scheme val="minor"/>
      </rPr>
      <t>April 1</t>
    </r>
    <r>
      <rPr>
        <sz val="11"/>
        <color rgb="FF484848"/>
        <rFont val="Calibri"/>
        <family val="2"/>
        <scheme val="minor"/>
      </rPr>
      <t xml:space="preserve">, </t>
    </r>
    <r>
      <rPr>
        <sz val="11"/>
        <color rgb="FF131313"/>
        <rFont val="Calibri"/>
        <family val="2"/>
        <scheme val="minor"/>
      </rPr>
      <t>2018</t>
    </r>
  </si>
  <si>
    <r>
      <rPr>
        <sz val="11"/>
        <color rgb="FF131313"/>
        <rFont val="Calibri"/>
        <family val="2"/>
        <scheme val="minor"/>
      </rPr>
      <t>N/A</t>
    </r>
  </si>
  <si>
    <r>
      <rPr>
        <sz val="11"/>
        <color rgb="FF131313"/>
        <rFont val="Calibri"/>
        <family val="2"/>
        <scheme val="minor"/>
      </rPr>
      <t>Policy Canceled</t>
    </r>
  </si>
  <si>
    <r>
      <rPr>
        <sz val="11"/>
        <color rgb="FF131313"/>
        <rFont val="Calibri"/>
        <family val="2"/>
        <scheme val="minor"/>
      </rPr>
      <t>Loss Transactions</t>
    </r>
  </si>
  <si>
    <r>
      <rPr>
        <sz val="11"/>
        <color rgb="FF131313"/>
        <rFont val="Calibri"/>
        <family val="2"/>
        <scheme val="minor"/>
      </rPr>
      <t>Accident Date</t>
    </r>
  </si>
  <si>
    <r>
      <rPr>
        <sz val="11"/>
        <color rgb="FF131313"/>
        <rFont val="Calibri"/>
        <family val="2"/>
        <scheme val="minor"/>
      </rPr>
      <t>Payment Date</t>
    </r>
  </si>
  <si>
    <r>
      <rPr>
        <sz val="11"/>
        <color rgb="FF131313"/>
        <rFont val="Calibri"/>
        <family val="2"/>
        <scheme val="minor"/>
      </rPr>
      <t>Loss Payment ($)</t>
    </r>
  </si>
  <si>
    <r>
      <rPr>
        <sz val="11"/>
        <color rgb="FF131313"/>
        <rFont val="Calibri"/>
        <family val="2"/>
        <scheme val="minor"/>
      </rPr>
      <t>October 1, 2016</t>
    </r>
  </si>
  <si>
    <r>
      <rPr>
        <sz val="11"/>
        <color rgb="FF131313"/>
        <rFont val="Calibri"/>
        <family val="2"/>
        <scheme val="minor"/>
      </rPr>
      <t>October 15, 2016</t>
    </r>
  </si>
  <si>
    <r>
      <rPr>
        <sz val="11"/>
        <color rgb="FF131313"/>
        <rFont val="Calibri"/>
        <family val="2"/>
        <scheme val="minor"/>
      </rPr>
      <t>January 1, 2017</t>
    </r>
  </si>
  <si>
    <r>
      <rPr>
        <sz val="11"/>
        <color rgb="FF131313"/>
        <rFont val="Calibri"/>
        <family val="2"/>
        <scheme val="minor"/>
      </rPr>
      <t>January 15, 2017</t>
    </r>
  </si>
  <si>
    <r>
      <rPr>
        <sz val="11"/>
        <color rgb="FF131313"/>
        <rFont val="Calibri"/>
        <family val="2"/>
        <scheme val="minor"/>
      </rPr>
      <t>January 15, 2018</t>
    </r>
  </si>
  <si>
    <r>
      <rPr>
        <sz val="11"/>
        <color rgb="FF131313"/>
        <rFont val="Calibri"/>
        <family val="2"/>
        <scheme val="minor"/>
      </rPr>
      <t>January 1, 2018</t>
    </r>
  </si>
  <si>
    <t>•  Each claim is closed on the payment date.</t>
  </si>
  <si>
    <t>Calculate the 2017 calendar year earned premium.</t>
  </si>
  <si>
    <t>Calculate the 2017 policy year loss ratio evaluated at December 31, 2018.</t>
  </si>
  <si>
    <t>Given the following :</t>
  </si>
  <si>
    <t>Effective Date</t>
  </si>
  <si>
    <t>January 1, 2016</t>
  </si>
  <si>
    <t>0.0%</t>
  </si>
  <si>
    <t>July 1, 2017</t>
  </si>
  <si>
    <t>10.0%</t>
  </si>
  <si>
    <t>October 1, 2017</t>
  </si>
  <si>
    <t>          April 1, 2018</t>
  </si>
  <si>
    <t>1.0%</t>
  </si>
  <si>
    <t>•    All policies are semi-annual.</t>
  </si>
  <si>
    <t>•    Exposures are written uniformly throughout the year.</t>
  </si>
  <si>
    <t>•    Expense fee is a per exposure fee that is added in the last step of the rate calculation .</t>
  </si>
  <si>
    <t>Calculate the on-level factor for calendar year 2017 earned premium using the parallelogram</t>
  </si>
  <si>
    <t>method.</t>
  </si>
  <si>
    <t>Calculate the on-level factor for a policy effective on April 1, 2017 within Class Y using the</t>
  </si>
  <si>
    <t>extension of exposure method.</t>
  </si>
  <si>
    <t>Assess the appropriateness of using the parallelogram method to calculate indicated class factors</t>
  </si>
  <si>
    <t>using the loss ratio method.</t>
  </si>
  <si>
    <t>Overall Average</t>
  </si>
  <si>
    <t>Factor X</t>
  </si>
  <si>
    <t>Factor Y</t>
  </si>
  <si>
    <t>Factor Z</t>
  </si>
  <si>
    <t>Fee ($)</t>
  </si>
  <si>
    <t>Rate Per</t>
  </si>
  <si>
    <t>Exposure ($)</t>
  </si>
  <si>
    <t>Class</t>
  </si>
  <si>
    <t>Expense</t>
  </si>
  <si>
    <t>Rate Change</t>
  </si>
  <si>
    <t>Given the following information:</t>
  </si>
  <si>
    <t>Report Year</t>
  </si>
  <si>
    <t>Loss Costs by Report Year Lag ($)</t>
  </si>
  <si>
    <t>Calculate the report year 2015 loss costs for a claims-made policy.</t>
  </si>
  <si>
    <t>Calculate the accident year 2015 loss costs for an occurrence policy.</t>
  </si>
  <si>
    <t>Compare the effect of an unexpected increase in underlying trend on the accuracy of the pricing for a</t>
  </si>
  <si>
    <t>Briefly explain why the risk of reserve inadequacy is reduced for a claims-made policy relative to an</t>
  </si>
  <si>
    <t>occurrence policy.</t>
  </si>
  <si>
    <t>Briefly describe why the investment income earned from claims-made policies is less than under</t>
  </si>
  <si>
    <t>occurrence policies.</t>
  </si>
  <si>
    <t>than the other.</t>
  </si>
  <si>
    <t>claims-made policy and an occurrence policy.  Briefly explain why one of the policies is impacted more</t>
  </si>
  <si>
    <t>Given the following:</t>
  </si>
  <si>
    <t>December 31, 2017 ($000s)</t>
  </si>
  <si>
    <t>Pure</t>
  </si>
  <si>
    <t>Severity</t>
  </si>
  <si>
    <t># of</t>
  </si>
  <si>
    <t>•   An underwriting change went into effect on July 1, 2017, materially changing the composition of</t>
  </si>
  <si>
    <t xml:space="preserve">      the book of business.</t>
  </si>
  <si>
    <t>•   Rates are to be in effect for 2 years.</t>
  </si>
  <si>
    <r>
      <rPr>
        <sz val="11"/>
        <color rgb="FF151515"/>
        <rFont val="Calibri"/>
        <family val="2"/>
        <scheme val="minor"/>
      </rPr>
      <t>Accident Year</t>
    </r>
  </si>
  <si>
    <r>
      <rPr>
        <sz val="11"/>
        <color rgb="FF151515"/>
        <rFont val="Calibri"/>
        <family val="2"/>
        <scheme val="minor"/>
      </rPr>
      <t>Incur</t>
    </r>
    <r>
      <rPr>
        <sz val="11"/>
        <color rgb="FF3B3B3B"/>
        <rFont val="Calibri"/>
        <family val="2"/>
        <scheme val="minor"/>
      </rPr>
      <t xml:space="preserve">red </t>
    </r>
    <r>
      <rPr>
        <sz val="11"/>
        <color rgb="FF242424"/>
        <rFont val="Calibri"/>
        <family val="2"/>
        <scheme val="minor"/>
      </rPr>
      <t xml:space="preserve">Loss </t>
    </r>
    <r>
      <rPr>
        <sz val="11"/>
        <color rgb="FF151515"/>
        <rFont val="Calibri"/>
        <family val="2"/>
        <scheme val="minor"/>
      </rPr>
      <t>and ALAE as of</t>
    </r>
  </si>
  <si>
    <r>
      <rPr>
        <sz val="11"/>
        <color rgb="FF151515"/>
        <rFont val="Calibri"/>
        <family val="2"/>
        <scheme val="minor"/>
      </rPr>
      <t>Year Ending Quarter</t>
    </r>
  </si>
  <si>
    <r>
      <rPr>
        <sz val="11"/>
        <color rgb="FF151515"/>
        <rFont val="Calibri"/>
        <family val="2"/>
        <scheme val="minor"/>
      </rPr>
      <t>Frequency</t>
    </r>
  </si>
  <si>
    <r>
      <rPr>
        <sz val="11"/>
        <color rgb="FF151515"/>
        <rFont val="Calibri"/>
        <family val="2"/>
        <scheme val="minor"/>
      </rPr>
      <t>Annual Exponential Trends</t>
    </r>
  </si>
  <si>
    <r>
      <rPr>
        <sz val="11"/>
        <color rgb="FF151515"/>
        <rFont val="Calibri"/>
        <family val="2"/>
        <scheme val="minor"/>
      </rPr>
      <t>Severity</t>
    </r>
  </si>
  <si>
    <r>
      <rPr>
        <sz val="11"/>
        <color rgb="FF151515"/>
        <rFont val="Calibri"/>
        <family val="2"/>
        <scheme val="minor"/>
      </rPr>
      <t>March 31, 2014</t>
    </r>
  </si>
  <si>
    <r>
      <rPr>
        <sz val="11"/>
        <color rgb="FF151515"/>
        <rFont val="Calibri"/>
        <family val="2"/>
        <scheme val="minor"/>
      </rPr>
      <t>7%</t>
    </r>
  </si>
  <si>
    <r>
      <rPr>
        <sz val="11"/>
        <color rgb="FF151515"/>
        <rFont val="Calibri"/>
        <family val="2"/>
        <scheme val="minor"/>
      </rPr>
      <t>5%</t>
    </r>
  </si>
  <si>
    <r>
      <rPr>
        <sz val="11"/>
        <color rgb="FF151515"/>
        <rFont val="Calibri"/>
        <family val="2"/>
        <scheme val="minor"/>
      </rPr>
      <t>12%</t>
    </r>
  </si>
  <si>
    <r>
      <rPr>
        <sz val="11"/>
        <color rgb="FF151515"/>
        <rFont val="Calibri"/>
        <family val="2"/>
        <scheme val="minor"/>
      </rPr>
      <t>June 30, 2014</t>
    </r>
  </si>
  <si>
    <r>
      <rPr>
        <sz val="11"/>
        <color rgb="FF151515"/>
        <rFont val="Calibri"/>
        <family val="2"/>
        <scheme val="minor"/>
      </rPr>
      <t>6%</t>
    </r>
  </si>
  <si>
    <r>
      <rPr>
        <sz val="11"/>
        <color rgb="FF151515"/>
        <rFont val="Calibri"/>
        <family val="2"/>
        <scheme val="minor"/>
      </rPr>
      <t>11%</t>
    </r>
  </si>
  <si>
    <r>
      <rPr>
        <sz val="11"/>
        <color rgb="FF151515"/>
        <rFont val="Calibri"/>
        <family val="2"/>
        <scheme val="minor"/>
      </rPr>
      <t>September 30, 2014</t>
    </r>
  </si>
  <si>
    <r>
      <rPr>
        <sz val="11"/>
        <color rgb="FF151515"/>
        <rFont val="Calibri"/>
        <family val="2"/>
        <scheme val="minor"/>
      </rPr>
      <t>2%</t>
    </r>
  </si>
  <si>
    <r>
      <rPr>
        <sz val="11"/>
        <color rgb="FF151515"/>
        <rFont val="Calibri"/>
        <family val="2"/>
        <scheme val="minor"/>
      </rPr>
      <t>4%</t>
    </r>
  </si>
  <si>
    <r>
      <rPr>
        <sz val="11"/>
        <color rgb="FF151515"/>
        <rFont val="Calibri"/>
        <family val="2"/>
        <scheme val="minor"/>
      </rPr>
      <t>December 31, 2014</t>
    </r>
  </si>
  <si>
    <r>
      <rPr>
        <sz val="11"/>
        <color rgb="FF151515"/>
        <rFont val="Calibri"/>
        <family val="2"/>
        <scheme val="minor"/>
      </rPr>
      <t>0%</t>
    </r>
  </si>
  <si>
    <r>
      <rPr>
        <sz val="11"/>
        <color rgb="FF151515"/>
        <rFont val="Calibri"/>
        <family val="2"/>
        <scheme val="minor"/>
      </rPr>
      <t>March 31, 2015</t>
    </r>
  </si>
  <si>
    <r>
      <rPr>
        <sz val="11"/>
        <color rgb="FF151515"/>
        <rFont val="Calibri"/>
        <family val="2"/>
        <scheme val="minor"/>
      </rPr>
      <t>-7%</t>
    </r>
  </si>
  <si>
    <r>
      <rPr>
        <sz val="11"/>
        <color rgb="FF151515"/>
        <rFont val="Calibri"/>
        <family val="2"/>
        <scheme val="minor"/>
      </rPr>
      <t>-3%</t>
    </r>
  </si>
  <si>
    <r>
      <rPr>
        <sz val="11"/>
        <color rgb="FF151515"/>
        <rFont val="Calibri"/>
        <family val="2"/>
        <scheme val="minor"/>
      </rPr>
      <t>June 30, 2015</t>
    </r>
  </si>
  <si>
    <r>
      <rPr>
        <sz val="11"/>
        <color rgb="FF151515"/>
        <rFont val="Calibri"/>
        <family val="2"/>
        <scheme val="minor"/>
      </rPr>
      <t>September 30, 2015</t>
    </r>
  </si>
  <si>
    <r>
      <rPr>
        <sz val="11"/>
        <color rgb="FF151515"/>
        <rFont val="Calibri"/>
        <family val="2"/>
        <scheme val="minor"/>
      </rPr>
      <t>December 31, 2015</t>
    </r>
  </si>
  <si>
    <r>
      <rPr>
        <sz val="11"/>
        <color rgb="FF151515"/>
        <rFont val="Calibri"/>
        <family val="2"/>
        <scheme val="minor"/>
      </rPr>
      <t>March 31, 2016</t>
    </r>
  </si>
  <si>
    <r>
      <rPr>
        <sz val="11"/>
        <color rgb="FF151515"/>
        <rFont val="Calibri"/>
        <family val="2"/>
        <scheme val="minor"/>
      </rPr>
      <t>June 30, 2016</t>
    </r>
  </si>
  <si>
    <r>
      <rPr>
        <sz val="11"/>
        <color rgb="FF151515"/>
        <rFont val="Calibri"/>
        <family val="2"/>
        <scheme val="minor"/>
      </rPr>
      <t>September 30, 2016</t>
    </r>
  </si>
  <si>
    <r>
      <rPr>
        <sz val="11"/>
        <color rgb="FF151515"/>
        <rFont val="Calibri"/>
        <family val="2"/>
        <scheme val="minor"/>
      </rPr>
      <t>December 31, 2016</t>
    </r>
  </si>
  <si>
    <r>
      <rPr>
        <sz val="11"/>
        <color rgb="FF151515"/>
        <rFont val="Calibri"/>
        <family val="2"/>
        <scheme val="minor"/>
      </rPr>
      <t>March 31. 2017</t>
    </r>
  </si>
  <si>
    <r>
      <rPr>
        <sz val="11"/>
        <color rgb="FF151515"/>
        <rFont val="Calibri"/>
        <family val="2"/>
        <scheme val="minor"/>
      </rPr>
      <t>June 30, 2017</t>
    </r>
  </si>
  <si>
    <r>
      <rPr>
        <sz val="11"/>
        <color rgb="FF151515"/>
        <rFont val="Calibri"/>
        <family val="2"/>
        <scheme val="minor"/>
      </rPr>
      <t>September 30, 2017</t>
    </r>
  </si>
  <si>
    <r>
      <rPr>
        <sz val="11"/>
        <color rgb="FF151515"/>
        <rFont val="Calibri"/>
        <family val="2"/>
        <scheme val="minor"/>
      </rPr>
      <t>December 31, 2017</t>
    </r>
  </si>
  <si>
    <r>
      <rPr>
        <sz val="11"/>
        <color rgb="FF151515"/>
        <rFont val="Calibri"/>
        <family val="2"/>
        <scheme val="minor"/>
      </rPr>
      <t>•   All policies are semi-annual.</t>
    </r>
  </si>
  <si>
    <r>
      <rPr>
        <sz val="11"/>
        <color rgb="FF151515"/>
        <rFont val="Calibri"/>
        <family val="2"/>
        <scheme val="minor"/>
      </rPr>
      <t>•   There is no development after 36 months</t>
    </r>
    <r>
      <rPr>
        <sz val="11"/>
        <color rgb="FF3B3B3B"/>
        <rFont val="Calibri"/>
        <family val="2"/>
        <scheme val="minor"/>
      </rPr>
      <t>.</t>
    </r>
  </si>
  <si>
    <r>
      <rPr>
        <sz val="11"/>
        <color rgb="FF151515"/>
        <rFont val="Calibri"/>
        <family val="2"/>
        <scheme val="minor"/>
      </rPr>
      <t>•   A planned rate change will go into effect on January 1, 2019.</t>
    </r>
  </si>
  <si>
    <r>
      <rPr>
        <sz val="11"/>
        <color rgb="FF151515"/>
        <rFont val="Calibri"/>
        <family val="2"/>
        <scheme val="minor"/>
      </rPr>
      <t>Calculate the projected 2015 accident year loss and ALAE to be used in the rate change analysis.</t>
    </r>
  </si>
  <si>
    <r>
      <rPr>
        <sz val="11"/>
        <color rgb="FF151515"/>
        <rFont val="Calibri"/>
        <family val="2"/>
        <scheme val="minor"/>
      </rPr>
      <t>Justify any trend selections.</t>
    </r>
  </si>
  <si>
    <t>Two methods of deriving expense provisions in ratemaking include the premium-based projection method</t>
  </si>
  <si>
    <t>and the exposure-based projection method.</t>
  </si>
  <si>
    <t>For each method, briefly describe how both fixed and variable expenses are treated.</t>
  </si>
  <si>
    <t>Briefly describe one shortcoming (or distortion) of each method.</t>
  </si>
  <si>
    <t>Given the following information as of December 31, 2017:</t>
  </si>
  <si>
    <t>as of (months)</t>
  </si>
  <si>
    <t>Cumulative Reported Claim Counts</t>
  </si>
  <si>
    <t>Cumulative Reported Loss + ALAE ($)</t>
  </si>
  <si>
    <t>Expected reinsurance recoveries</t>
  </si>
  <si>
    <t>Cost of reinsurance (expected ceded premium)</t>
  </si>
  <si>
    <t>Expected annual exposure increase</t>
  </si>
  <si>
    <t>Calendar</t>
  </si>
  <si>
    <t>Earned</t>
  </si>
  <si>
    <t>Exposures</t>
  </si>
  <si>
    <t>Contingency Provision</t>
  </si>
  <si>
    <t>On-leveled and projected earned premium per exposure</t>
  </si>
  <si>
    <t xml:space="preserve">ULAE provision as a percent of loss and ALAE
</t>
  </si>
  <si>
    <t>Annual pure premium trend</t>
  </si>
  <si>
    <t xml:space="preserve">Projected fixed expenses per exposure </t>
  </si>
  <si>
    <t>Variable expense ratio</t>
  </si>
  <si>
    <t>Profit provision</t>
  </si>
  <si>
    <t>•  Exposures are written evenly throughout each year.</t>
  </si>
  <si>
    <t>•  All policies are annual.</t>
  </si>
  <si>
    <t>•  There is no loss development or claim count development beyond 36 months.</t>
  </si>
  <si>
    <t>•  The reinsurance contract has a 12 month term length and an effective date of January 1, 2019 .</t>
  </si>
  <si>
    <t>•   Rates are to be in effect for one year.</t>
  </si>
  <si>
    <t>•   Rate revision is planned to be effective April 1, 2019 .</t>
  </si>
  <si>
    <t>Calculate the projected net reinsurance cost per exposure using a 12-month term for the reinsurance contract.</t>
  </si>
  <si>
    <t>Calculate the ultimate losses and ALAE for each accident year using an appropriate frequency-severity technique.</t>
  </si>
  <si>
    <t>Calculate the indicated rate change.</t>
  </si>
  <si>
    <t>Current average premium</t>
  </si>
  <si>
    <t>Indicated average premium</t>
  </si>
  <si>
    <t>All competitor's average premium</t>
  </si>
  <si>
    <t>List two likely consequences of the company implementing the indicated rate.</t>
  </si>
  <si>
    <t>Briefly describe two factors that affect an insured's propensity to renew.</t>
  </si>
  <si>
    <t>The company has decided to not implement the indicated rate. List three non-pricing solutions the company</t>
  </si>
  <si>
    <t>could implement to ensure profitability does not deteriorate.</t>
  </si>
  <si>
    <t>Identify an issue with comparing one company's premium to another and briefly propose a solution to this</t>
  </si>
  <si>
    <t>issue.</t>
  </si>
  <si>
    <t>An auto insurer is evaluating the variable "number of vehicles" for inclusion in a rating plan. Given the following</t>
  </si>
  <si>
    <t>Generalized Linear Model (GLM) output:</t>
  </si>
  <si>
    <t>Fully justify whether number of vehicles should be included in the rating plan.</t>
  </si>
  <si>
    <t>Briefly discuss three challenges associated with performing GLM analysis on loss ratio data.</t>
  </si>
  <si>
    <t>GLM analysis is widely accepted in classification ratemaking. Briefly discuss one reason that</t>
  </si>
  <si>
    <t>univariate analysis may be more appropriate than GLM analysis.</t>
  </si>
  <si>
    <t>•  Number of vehicles chi-square percentage: 10%</t>
  </si>
  <si>
    <t>A company writes homeowners insurance in a large state divided in half by a mountain range. The company</t>
  </si>
  <si>
    <t>currently uses two geographic rating territories, one on either side of the mountains, as the range has an effect</t>
  </si>
  <si>
    <t>on weather patterns. Each territory has sufficient exposures for its loss experience to be considered fully</t>
  </si>
  <si>
    <t>credible.</t>
  </si>
  <si>
    <t>Briefly discuss two disadvantages of the company's current territorial rating approach.</t>
  </si>
  <si>
    <t>Discuss the process by which an actuary would develop new rating territory definitions for this state.  Briefly</t>
  </si>
  <si>
    <t>explain a consideration for each step in the process.</t>
  </si>
  <si>
    <t>Per occurrence deductible</t>
  </si>
  <si>
    <t>90.0%</t>
  </si>
  <si>
    <t>Loss elimination ratio for a $500,000 deductible</t>
  </si>
  <si>
    <t>ALAE/ground up loss ratio</t>
  </si>
  <si>
    <t>Ground up loss estimate</t>
  </si>
  <si>
    <t>Fixed expenses</t>
  </si>
  <si>
    <t>12.0%</t>
  </si>
  <si>
    <t>Variable expenses as % of premium</t>
  </si>
  <si>
    <t>4.0%</t>
  </si>
  <si>
    <t>Underwriting profit as % of premium</t>
  </si>
  <si>
    <t>3.0%</t>
  </si>
  <si>
    <t>Deductible processing cost as a % of losses below the deductible</t>
  </si>
  <si>
    <t>Additional risk marqin as a % of excess losses</t>
  </si>
  <si>
    <t>7.0%</t>
  </si>
  <si>
    <t>Given the following for a large deductible commercial general liability policy:</t>
  </si>
  <si>
    <t>Credit risk as a % of losses below the deductible</t>
  </si>
  <si>
    <t>•    The insurer will handle all claims, including those that fall below the deductible.</t>
  </si>
  <si>
    <t>•    The deductible is for loss only.</t>
  </si>
  <si>
    <t>•    All ALAE is paid by the insurer.</t>
  </si>
  <si>
    <t>Calculate the premium for the large deductible policy.</t>
  </si>
  <si>
    <t>•    The insurer will make the payments on all claims and will seek reimbursement for amounts below the</t>
  </si>
  <si>
    <t xml:space="preserve">      deductible from the insured.</t>
  </si>
  <si>
    <t>Given the following for an insurance company:</t>
  </si>
  <si>
    <t>Premium = (Base Rate) x (Rating Factor 1) x (Rating Factor 2)</t>
  </si>
  <si>
    <t>Variable 1 Segment</t>
  </si>
  <si>
    <t>Rating Factor 1</t>
  </si>
  <si>
    <t>A</t>
  </si>
  <si>
    <t>B</t>
  </si>
  <si>
    <t>Variable 2 Segment</t>
  </si>
  <si>
    <t>Rating Factor 2</t>
  </si>
  <si>
    <t>X</t>
  </si>
  <si>
    <t>Y</t>
  </si>
  <si>
    <t>Z</t>
  </si>
  <si>
    <t>Earned Exposures</t>
  </si>
  <si>
    <t>Variable 2</t>
  </si>
  <si>
    <t>Variable 1</t>
  </si>
  <si>
    <t>Reported Loss &amp; ALAE ($)</t>
  </si>
  <si>
    <t>•    The base rate is $1,000.</t>
  </si>
  <si>
    <t>•    The proposed overall rate level change is 0%.</t>
  </si>
  <si>
    <t>Calculate the indicated relativities for Variable 1 using the adjusted pure premium method.</t>
  </si>
  <si>
    <t>Calculate the proposed base rate assuming the company selects half of the indicated relativity change for each</t>
  </si>
  <si>
    <t>segment of Variable 1.</t>
  </si>
  <si>
    <t>Briefly describe two social criteria for evaluating the appropriateness of rating variables.</t>
  </si>
  <si>
    <t>•    The base classification for Variable 1 is C.</t>
  </si>
  <si>
    <t>For each of the following stakeholders, describe the importance of having accurate unpaid claim estimates:</t>
  </si>
  <si>
    <t xml:space="preserve">     i.   Internal Management</t>
  </si>
  <si>
    <t xml:space="preserve">    ii.   Investors</t>
  </si>
  <si>
    <t xml:space="preserve">  iii.   Regulators</t>
  </si>
  <si>
    <t>Given the following information about a home's propensity for loss:</t>
  </si>
  <si>
    <t>Size of Loss</t>
  </si>
  <si>
    <t>Loss Distribution</t>
  </si>
  <si>
    <t>Total:</t>
  </si>
  <si>
    <t xml:space="preserve">     X   ≤</t>
  </si>
  <si>
    <t>&lt;   X   ≤</t>
  </si>
  <si>
    <t>• Expected claim frequency is 2%.</t>
  </si>
  <si>
    <t>• Expected losses are uniformly distributed within each layer of loss.</t>
  </si>
  <si>
    <t>• The home is valued at $1,500,000.</t>
  </si>
  <si>
    <t>Calculate the rate per $1,000 of coverage for the home at the following amounts of insurance:</t>
  </si>
  <si>
    <t>ii. $800,000</t>
  </si>
  <si>
    <t>Briefly discuss a problem associated with underinsurance from the following perspectives:</t>
  </si>
  <si>
    <t>i. Insured</t>
  </si>
  <si>
    <t>ii. Insurer</t>
  </si>
  <si>
    <t>The home is insured for $1,000,000 with a coinsurance requirement of 80%. Calculate the indemnity</t>
  </si>
  <si>
    <t>payments and coinsurance penalties for the following losses:</t>
  </si>
  <si>
    <t>ii. $1,200,000</t>
  </si>
  <si>
    <t xml:space="preserve"> i.  $800,000</t>
  </si>
  <si>
    <t xml:space="preserve"> i. $1,500,000</t>
  </si>
  <si>
    <t>Claim ID</t>
  </si>
  <si>
    <t>Accident Date</t>
  </si>
  <si>
    <t>Transaction Date</t>
  </si>
  <si>
    <t>Gross Amount Paid on</t>
  </si>
  <si>
    <t>Transaction Date ($)</t>
  </si>
  <si>
    <t>Gross Ending Case</t>
  </si>
  <si>
    <t>Outstanding ($)</t>
  </si>
  <si>
    <t>D</t>
  </si>
  <si>
    <t>December 24, 2015</t>
  </si>
  <si>
    <t>June 1, 2017</t>
  </si>
  <si>
    <t>February 6, 2016</t>
  </si>
  <si>
    <t>June 14, 2016</t>
  </si>
  <si>
    <t>Quota share ceded percentage for reinsurance that applies to claims occurring in 2015.</t>
  </si>
  <si>
    <t>Per claim excess of loss retention for reinsurance that applies to claims occurring in 2016.</t>
  </si>
  <si>
    <t>Calculate calendar year 2015 reported claims, gross of reinsurance.</t>
  </si>
  <si>
    <t>Calculate calendar year 2016 paid claims, net of reinsurance.</t>
  </si>
  <si>
    <t>Calculate calendar year 2016 reported claims, gross of reinsurance.</t>
  </si>
  <si>
    <t>Calculate calendar year 2017 reported claims, net of reinsurance.</t>
  </si>
  <si>
    <t>An insurance company with a book of business (Book A) has recently acquired a smaller book of business</t>
  </si>
  <si>
    <t>(Book B) in the same state and line of business.  Given the following as of December 31, 2017:</t>
  </si>
  <si>
    <t>Book A</t>
  </si>
  <si>
    <t>Reported Claims ($000) as of (months)</t>
  </si>
  <si>
    <t>Premium ($000)</t>
  </si>
  <si>
    <t>Book A expected claims ratio</t>
  </si>
  <si>
    <t>48 to ultimate reported claim development factor</t>
  </si>
  <si>
    <t>Book B</t>
  </si>
  <si>
    <t>Calculate the Book A ultimate claims for accident year 2015 using the reported development technique.</t>
  </si>
  <si>
    <t>Calculate the Book A ultimate claims for accident year 2016 using the Bornhuetter-Ferguson technique.</t>
  </si>
  <si>
    <t>Calculate the Book A ultimate claims for accident year 2017 using the expected claims technique .</t>
  </si>
  <si>
    <t>Recommend an approach for estimating ultimate claims for Book B in accident year 2015 without</t>
  </si>
  <si>
    <t>performing any calculations.  Justify all assumptions.</t>
  </si>
  <si>
    <t>($000)</t>
  </si>
  <si>
    <t>Ultimate</t>
  </si>
  <si>
    <t>Accident
Year</t>
  </si>
  <si>
    <t>Ultimate Claim Counts</t>
  </si>
  <si>
    <t>Ultimate Severity ($)</t>
  </si>
  <si>
    <t>Earned Premium ($000)</t>
  </si>
  <si>
    <t>On-Level Adjustment</t>
  </si>
  <si>
    <t>Calendar
Year</t>
  </si>
  <si>
    <t>Annual claim count trend</t>
  </si>
  <si>
    <t>Annual severity trend</t>
  </si>
  <si>
    <t>Estimated savings on claims occurring after January 1, 2017 due to legislative change</t>
  </si>
  <si>
    <t>Estimate the ultimate claims for accident years 2016 and 2017 using an appropriate frequency-severity</t>
  </si>
  <si>
    <t>technique.</t>
  </si>
  <si>
    <t>Briefly describe two key assumptions of frequency-severity techniques.</t>
  </si>
  <si>
    <t>Evaluate the effect on the IBNR estimated using each of the following techniques if no adjustments are made:</t>
  </si>
  <si>
    <t>i. Development Technique</t>
  </si>
  <si>
    <t>ii. Expected Claims Technique</t>
  </si>
  <si>
    <t>iii. Cape Cod Technique</t>
  </si>
  <si>
    <t>Given the following data as of December 31, 2017:</t>
  </si>
  <si>
    <t>Cumulative Reported Claims ($000) as of (months)</t>
  </si>
  <si>
    <t>•    In 2015 the company started writing a new class of insureds within this line of business.</t>
  </si>
  <si>
    <t>•    Both existing and new classes of insureds are priced accurately.</t>
  </si>
  <si>
    <t>Estimate ultimate claims for accident year 2017 using the reported Cape Cod technique.</t>
  </si>
  <si>
    <t>Discuss the effect the new class of insureds has on the reported Cape Cod technique for accident year 2017 .</t>
  </si>
  <si>
    <t>Selected annual severity trend</t>
  </si>
  <si>
    <t>Case Outstanding ($000) as of (months)</t>
  </si>
  <si>
    <t>Cumulative Paid Claims ($000) as of (months)</t>
  </si>
  <si>
    <t>Open Claim Counts as of (months)</t>
  </si>
  <si>
    <t>Evaluate whether there has been a change in the adequacy of case outstanding over the experience period.</t>
  </si>
  <si>
    <t>Estimate the ultimate claims for accident year 2017 using the Berquist-Sherman adjustment.</t>
  </si>
  <si>
    <t>Briefly explain the effect of the Berquist-Sherman adjustment in part b. above when compared to the result</t>
  </si>
  <si>
    <t>using unadjusted data.</t>
  </si>
  <si>
    <t>Briefly describe a potential limitation to the Berquist-Sherman adjustment in part b. above.</t>
  </si>
  <si>
    <t>Cumulative Received Salvage and Subrogation (S&amp;S) ($000) as of (months)</t>
  </si>
  <si>
    <t>Cumulative Paid Claims Gross of S&amp;S ($000) as of (months)</t>
  </si>
  <si>
    <t>Selected Ultimate</t>
  </si>
  <si>
    <t>Claims Gross of S&amp;S</t>
  </si>
  <si>
    <t>•    There is no development beyond 48 months.</t>
  </si>
  <si>
    <t>Estimate ultimate salvage and subrogration for accident year 2017 using a ratio approach.</t>
  </si>
  <si>
    <t>Paid</t>
  </si>
  <si>
    <t>Claims ($)</t>
  </si>
  <si>
    <t>ULAE ($)</t>
  </si>
  <si>
    <t>Reported</t>
  </si>
  <si>
    <t>Claim Counts</t>
  </si>
  <si>
    <t>Closed</t>
  </si>
  <si>
    <t>Percent of unallocated work that occurs when a claim is opened</t>
  </si>
  <si>
    <t>Percent of unallocated work that occurs when a claim is closed</t>
  </si>
  <si>
    <t>•    Claims are fully settled and paid by 48 months.</t>
  </si>
  <si>
    <t>Estimate the provision for claims incurred but not yet reported (IBNYR) for all accident years as of</t>
  </si>
  <si>
    <t>December 31, 2017.</t>
  </si>
  <si>
    <t>Estimate unapid ULAE as of December 31, 2017.</t>
  </si>
  <si>
    <t>Cumulative Paid Claims Only ($) as of (months)</t>
  </si>
  <si>
    <t>Calendar Year 2017</t>
  </si>
  <si>
    <t>Paid Claims Only ($)</t>
  </si>
  <si>
    <t>Cumulative Paid ALAE as of (months)</t>
  </si>
  <si>
    <t>•    There is no development beyind 48 months.</t>
  </si>
  <si>
    <t>Calculate the last diagonal of the Cumulative Paid Claims Only triangle as of December 31, 2017.</t>
  </si>
  <si>
    <t>Estimate ultimate ALAE for Accident Year 2017 using an additive ratio approach.</t>
  </si>
  <si>
    <t>Identify one disadvantage of using a ratio technique to estimate ALAE.</t>
  </si>
  <si>
    <t>The following information is available for an insurance company:</t>
  </si>
  <si>
    <t>Age</t>
  </si>
  <si>
    <t>(Month)</t>
  </si>
  <si>
    <t>Cumulative</t>
  </si>
  <si>
    <t>Paid Development</t>
  </si>
  <si>
    <t>Factors to Ultimate</t>
  </si>
  <si>
    <t>Reported Development</t>
  </si>
  <si>
    <t>Accident year 2017 as of March 31, 2018:</t>
  </si>
  <si>
    <t>Reported claims ($)</t>
  </si>
  <si>
    <t>Paid claims ($)</t>
  </si>
  <si>
    <t>Selected ultimate claims ($)</t>
  </si>
  <si>
    <t>Accident year 2017 as of May 31, 2018:</t>
  </si>
  <si>
    <t>•    Loss emergence between evaluation points is linear.</t>
  </si>
  <si>
    <t>Considering the data through March 31, 2018, compare the cumulative expected reported claims to the</t>
  </si>
  <si>
    <t>actual reported claims as of May 31, 2018 for accident year 2017.</t>
  </si>
  <si>
    <t>Considering the data through March 31, 2018, compare the cumulative expected paid claims to the</t>
  </si>
  <si>
    <t>actual paid claims as of May 31, 2018 for accident year 2017.</t>
  </si>
  <si>
    <t>given the results calculated in parts a. and b. above.</t>
  </si>
  <si>
    <t>claims given the results calculated in parts a. and b. above.</t>
  </si>
  <si>
    <r>
      <t xml:space="preserve">Describe the situation in which the actuary </t>
    </r>
    <r>
      <rPr>
        <b/>
        <i/>
        <sz val="11"/>
        <color theme="1"/>
        <rFont val="Calibri"/>
        <family val="2"/>
        <scheme val="minor"/>
      </rPr>
      <t>would</t>
    </r>
    <r>
      <rPr>
        <sz val="11"/>
        <color theme="1"/>
        <rFont val="Calibri"/>
        <family val="2"/>
        <scheme val="minor"/>
      </rPr>
      <t xml:space="preserve"> revise the March 31, 2018 estimate of ultimate claims</t>
    </r>
  </si>
  <si>
    <r>
      <t xml:space="preserve">Describe the situation in which the actuary </t>
    </r>
    <r>
      <rPr>
        <b/>
        <i/>
        <sz val="11"/>
        <color theme="1"/>
        <rFont val="Calibri"/>
        <family val="2"/>
        <scheme val="minor"/>
      </rPr>
      <t>would not</t>
    </r>
    <r>
      <rPr>
        <sz val="11"/>
        <color theme="1"/>
        <rFont val="Calibri"/>
        <family val="2"/>
        <scheme val="minor"/>
      </rPr>
      <t xml:space="preserve"> revise the March 31, 2018 estimate of ultimate</t>
    </r>
  </si>
  <si>
    <r>
      <rPr>
        <sz val="11"/>
        <color rgb="FF161616"/>
        <rFont val="Calibri"/>
        <family val="2"/>
        <scheme val="minor"/>
      </rPr>
      <t>One year ago, an automobile insurer implemented a mobile claims reporting platform. The company</t>
    </r>
  </si>
  <si>
    <r>
      <rPr>
        <sz val="11"/>
        <color rgb="FF161616"/>
        <rFont val="Calibri"/>
        <family val="2"/>
        <scheme val="minor"/>
      </rPr>
      <t>anticipated that this would lead to shorter reporting patterns</t>
    </r>
    <r>
      <rPr>
        <sz val="11"/>
        <color rgb="FF484848"/>
        <rFont val="Calibri"/>
        <family val="2"/>
        <scheme val="minor"/>
      </rPr>
      <t>.</t>
    </r>
  </si>
  <si>
    <r>
      <rPr>
        <sz val="11"/>
        <color rgb="FF161616"/>
        <rFont val="Calibri"/>
        <family val="2"/>
        <scheme val="minor"/>
      </rPr>
      <t>Since the mobile platform was implemented, the company has identified a shift in mix of business towards</t>
    </r>
  </si>
  <si>
    <r>
      <rPr>
        <sz val="11"/>
        <color rgb="FF161616"/>
        <rFont val="Calibri"/>
        <family val="2"/>
        <scheme val="minor"/>
      </rPr>
      <t>younger drivers, with younger drivers having a higher loss cost than older drivers.</t>
    </r>
  </si>
  <si>
    <t>Calculate the projected pure premium per exposure using even weights across the three accident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</si>
</sst>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d/m/yyyy;@"/>
    <numFmt numFmtId="170" formatCode="\$#,##0;\$#,##0"/>
    <numFmt numFmtId="171" formatCode="###0;###0"/>
    <numFmt numFmtId="172" formatCode="#,##0;#,##0"/>
    <numFmt numFmtId="173" formatCode="###0.000;###0.000"/>
    <numFmt numFmtId="174" formatCode="&quot;$&quot;#,##0"/>
    <numFmt numFmtId="175" formatCode="[$-409]mmmm\ d\,\ yyyy;@"/>
    <numFmt numFmtId="176" formatCode="0.000"/>
    <numFmt numFmtId="177" formatCode="#,##0.0_);\(#,##0.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131313"/>
      <name val="Calibri"/>
      <family val="2"/>
      <scheme val="minor"/>
    </font>
    <font>
      <sz val="11"/>
      <color rgb="FF484848"/>
      <name val="Calibri"/>
      <family val="2"/>
      <scheme val="minor"/>
    </font>
    <font>
      <sz val="11"/>
      <color rgb="FF595959"/>
      <name val="Calibri"/>
      <family val="2"/>
      <scheme val="minor"/>
    </font>
    <font>
      <sz val="11"/>
      <color rgb="FF151515"/>
      <name val="Calibri"/>
      <family val="2"/>
      <scheme val="minor"/>
    </font>
    <font>
      <sz val="11"/>
      <color rgb="FF3B3B3B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F4F52"/>
      <name val="Calibri"/>
      <family val="2"/>
      <scheme val="minor"/>
    </font>
    <font>
      <sz val="11"/>
      <color rgb="FF1616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4F4F5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4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0" fontId="2" fillId="2" borderId="23" xfId="0" applyFont="1" applyFill="1" applyBorder="1"/>
    <xf numFmtId="0" fontId="2" fillId="2" borderId="7" xfId="0" applyFont="1" applyFill="1" applyBorder="1"/>
    <xf numFmtId="168" fontId="2" fillId="2" borderId="7" xfId="3" applyNumberFormat="1" applyFont="1" applyFill="1" applyBorder="1"/>
    <xf numFmtId="0" fontId="0" fillId="2" borderId="7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0" fontId="0" fillId="2" borderId="1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0" fillId="2" borderId="0" xfId="0" applyFont="1" applyFill="1" applyBorder="1"/>
    <xf numFmtId="2" fontId="0" fillId="0" borderId="11" xfId="0" applyNumberForma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right"/>
    </xf>
    <xf numFmtId="0" fontId="0" fillId="2" borderId="19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</xf>
    <xf numFmtId="3" fontId="0" fillId="2" borderId="25" xfId="0" applyNumberFormat="1" applyFont="1" applyFill="1" applyBorder="1" applyAlignment="1" applyProtection="1">
      <alignment horizontal="right"/>
    </xf>
    <xf numFmtId="0" fontId="0" fillId="2" borderId="23" xfId="0" applyFont="1" applyFill="1" applyBorder="1" applyProtection="1">
      <protection locked="0"/>
    </xf>
    <xf numFmtId="3" fontId="0" fillId="2" borderId="12" xfId="0" applyNumberFormat="1" applyFont="1" applyFill="1" applyBorder="1" applyAlignment="1" applyProtection="1">
      <alignment horizontal="right"/>
    </xf>
    <xf numFmtId="0" fontId="0" fillId="2" borderId="15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3" fontId="0" fillId="2" borderId="0" xfId="0" applyNumberFormat="1" applyFont="1" applyFill="1" applyBorder="1" applyProtection="1">
      <protection locked="0"/>
    </xf>
    <xf numFmtId="168" fontId="0" fillId="2" borderId="0" xfId="3" applyNumberFormat="1" applyFont="1" applyFill="1" applyBorder="1"/>
    <xf numFmtId="168" fontId="0" fillId="2" borderId="0" xfId="3" applyNumberFormat="1" applyFont="1" applyFill="1" applyBorder="1" applyAlignment="1">
      <alignment horizontal="left"/>
    </xf>
    <xf numFmtId="168" fontId="0" fillId="2" borderId="0" xfId="3" applyNumberFormat="1" applyFont="1" applyFill="1" applyBorder="1" applyAlignment="1">
      <alignment horizontal="right"/>
    </xf>
    <xf numFmtId="168" fontId="0" fillId="2" borderId="0" xfId="0" applyNumberFormat="1" applyFont="1" applyFill="1" applyBorder="1"/>
    <xf numFmtId="0" fontId="2" fillId="2" borderId="0" xfId="0" applyFont="1" applyFill="1" applyBorder="1" applyAlignment="1"/>
    <xf numFmtId="37" fontId="0" fillId="2" borderId="0" xfId="3" applyNumberFormat="1" applyFont="1" applyFill="1" applyBorder="1" applyAlignment="1"/>
    <xf numFmtId="168" fontId="2" fillId="2" borderId="0" xfId="3" applyNumberFormat="1" applyFont="1" applyFill="1" applyBorder="1"/>
    <xf numFmtId="0" fontId="0" fillId="2" borderId="0" xfId="0" applyFont="1" applyFill="1" applyBorder="1" applyAlignment="1" applyProtection="1">
      <alignment horizontal="right"/>
      <protection locked="0"/>
    </xf>
    <xf numFmtId="9" fontId="0" fillId="2" borderId="0" xfId="1" applyFont="1" applyFill="1" applyBorder="1" applyProtection="1">
      <protection locked="0"/>
    </xf>
    <xf numFmtId="0" fontId="2" fillId="2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0" fontId="0" fillId="2" borderId="17" xfId="0" applyFont="1" applyFill="1" applyBorder="1" applyProtection="1"/>
    <xf numFmtId="37" fontId="0" fillId="2" borderId="0" xfId="0" applyNumberFormat="1" applyFont="1" applyFill="1" applyBorder="1" applyAlignment="1" applyProtection="1">
      <alignment horizontal="right"/>
    </xf>
    <xf numFmtId="37" fontId="0" fillId="2" borderId="0" xfId="0" applyNumberFormat="1" applyFont="1" applyFill="1" applyBorder="1" applyAlignment="1" applyProtection="1">
      <alignment horizontal="right"/>
      <protection locked="0"/>
    </xf>
    <xf numFmtId="37" fontId="0" fillId="2" borderId="0" xfId="0" applyNumberFormat="1" applyFont="1" applyFill="1" applyBorder="1" applyProtection="1">
      <protection locked="0"/>
    </xf>
    <xf numFmtId="0" fontId="0" fillId="2" borderId="20" xfId="0" applyFont="1" applyFill="1" applyBorder="1" applyProtection="1"/>
    <xf numFmtId="0" fontId="0" fillId="0" borderId="0" xfId="0" applyFont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/>
    <xf numFmtId="0" fontId="0" fillId="0" borderId="0" xfId="0" applyFont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center" vertical="top"/>
    </xf>
    <xf numFmtId="0" fontId="0" fillId="2" borderId="15" xfId="0" applyFont="1" applyFill="1" applyBorder="1" applyAlignment="1">
      <alignment horizontal="center" vertical="top"/>
    </xf>
    <xf numFmtId="0" fontId="0" fillId="2" borderId="15" xfId="0" applyFont="1" applyFill="1" applyBorder="1" applyAlignment="1" applyProtection="1">
      <protection locked="0"/>
    </xf>
    <xf numFmtId="0" fontId="0" fillId="2" borderId="2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center"/>
    </xf>
    <xf numFmtId="171" fontId="15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/>
    </xf>
    <xf numFmtId="171" fontId="15" fillId="2" borderId="0" xfId="0" applyNumberFormat="1" applyFont="1" applyFill="1" applyBorder="1" applyAlignment="1">
      <alignment horizontal="right" vertical="top"/>
    </xf>
    <xf numFmtId="0" fontId="12" fillId="2" borderId="18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171" fontId="15" fillId="2" borderId="19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top"/>
    </xf>
    <xf numFmtId="0" fontId="12" fillId="2" borderId="22" xfId="0" applyFont="1" applyFill="1" applyBorder="1" applyAlignment="1">
      <alignment horizontal="center" vertical="top"/>
    </xf>
    <xf numFmtId="0" fontId="12" fillId="2" borderId="23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top"/>
    </xf>
    <xf numFmtId="171" fontId="15" fillId="2" borderId="23" xfId="0" applyNumberFormat="1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/>
    </xf>
    <xf numFmtId="172" fontId="15" fillId="2" borderId="16" xfId="0" applyNumberFormat="1" applyFont="1" applyFill="1" applyBorder="1" applyAlignment="1">
      <alignment horizontal="center" vertical="top"/>
    </xf>
    <xf numFmtId="171" fontId="15" fillId="2" borderId="16" xfId="0" applyNumberFormat="1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Continuous" vertical="top"/>
    </xf>
    <xf numFmtId="0" fontId="12" fillId="2" borderId="16" xfId="0" applyFont="1" applyFill="1" applyBorder="1" applyAlignment="1">
      <alignment horizontal="centerContinuous" vertical="top"/>
    </xf>
    <xf numFmtId="0" fontId="12" fillId="2" borderId="17" xfId="0" applyFont="1" applyFill="1" applyBorder="1" applyAlignment="1">
      <alignment horizontal="centerContinuous" vertical="top"/>
    </xf>
    <xf numFmtId="0" fontId="12" fillId="2" borderId="18" xfId="0" applyFont="1" applyFill="1" applyBorder="1" applyAlignment="1">
      <alignment horizontal="centerContinuous" vertical="top"/>
    </xf>
    <xf numFmtId="0" fontId="12" fillId="2" borderId="19" xfId="0" applyFont="1" applyFill="1" applyBorder="1" applyAlignment="1">
      <alignment horizontal="centerContinuous" vertical="top"/>
    </xf>
    <xf numFmtId="0" fontId="12" fillId="2" borderId="20" xfId="0" applyFont="1" applyFill="1" applyBorder="1" applyAlignment="1">
      <alignment horizontal="centerContinuous" vertical="top"/>
    </xf>
    <xf numFmtId="171" fontId="15" fillId="2" borderId="25" xfId="0" applyNumberFormat="1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71" fontId="15" fillId="2" borderId="17" xfId="0" applyNumberFormat="1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 applyProtection="1"/>
    <xf numFmtId="0" fontId="0" fillId="2" borderId="9" xfId="0" applyFont="1" applyFill="1" applyBorder="1" applyAlignment="1" applyProtection="1">
      <alignment horizontal="left"/>
    </xf>
    <xf numFmtId="0" fontId="0" fillId="2" borderId="15" xfId="0" applyFont="1" applyFill="1" applyBorder="1" applyProtection="1">
      <protection locked="0"/>
    </xf>
    <xf numFmtId="0" fontId="0" fillId="2" borderId="14" xfId="0" applyFont="1" applyFill="1" applyBorder="1" applyProtection="1"/>
    <xf numFmtId="0" fontId="0" fillId="2" borderId="23" xfId="0" applyFont="1" applyFill="1" applyBorder="1" applyProtection="1"/>
    <xf numFmtId="0" fontId="0" fillId="2" borderId="12" xfId="0" applyFont="1" applyFill="1" applyBorder="1" applyProtection="1"/>
    <xf numFmtId="0" fontId="0" fillId="2" borderId="19" xfId="0" applyFont="1" applyFill="1" applyBorder="1" applyProtection="1"/>
    <xf numFmtId="0" fontId="0" fillId="2" borderId="24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Continuous"/>
    </xf>
    <xf numFmtId="0" fontId="0" fillId="2" borderId="19" xfId="0" applyFont="1" applyFill="1" applyBorder="1" applyAlignment="1" applyProtection="1">
      <alignment horizontal="centerContinuous"/>
      <protection locked="0"/>
    </xf>
    <xf numFmtId="0" fontId="0" fillId="2" borderId="20" xfId="0" applyFont="1" applyFill="1" applyBorder="1" applyAlignment="1" applyProtection="1">
      <alignment horizontal="centerContinuous"/>
      <protection locked="0"/>
    </xf>
    <xf numFmtId="0" fontId="0" fillId="2" borderId="4" xfId="0" applyFont="1" applyFill="1" applyBorder="1" applyAlignment="1" applyProtection="1"/>
    <xf numFmtId="0" fontId="0" fillId="0" borderId="0" xfId="0" applyFont="1" applyFill="1" applyAlignment="1" applyProtection="1">
      <protection locked="0"/>
    </xf>
    <xf numFmtId="0" fontId="0" fillId="2" borderId="10" xfId="0" applyFont="1" applyFill="1" applyBorder="1" applyAlignment="1" applyProtection="1"/>
    <xf numFmtId="0" fontId="0" fillId="0" borderId="0" xfId="0" applyFont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Continuous"/>
      <protection locked="0"/>
    </xf>
    <xf numFmtId="0" fontId="0" fillId="2" borderId="2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2" borderId="19" xfId="0" applyFont="1" applyFill="1" applyBorder="1" applyAlignment="1">
      <alignment horizontal="centerContinuous" vertical="top"/>
    </xf>
    <xf numFmtId="0" fontId="0" fillId="2" borderId="20" xfId="0" applyFont="1" applyFill="1" applyBorder="1" applyAlignment="1">
      <alignment horizontal="centerContinuous" vertical="top"/>
    </xf>
    <xf numFmtId="0" fontId="0" fillId="2" borderId="22" xfId="0" applyFont="1" applyFill="1" applyBorder="1" applyAlignment="1">
      <alignment vertical="top"/>
    </xf>
    <xf numFmtId="0" fontId="0" fillId="2" borderId="22" xfId="0" applyFont="1" applyFill="1" applyBorder="1" applyAlignment="1">
      <alignment horizontal="centerContinuous" vertical="top"/>
    </xf>
    <xf numFmtId="0" fontId="0" fillId="2" borderId="23" xfId="0" applyFont="1" applyFill="1" applyBorder="1" applyAlignment="1">
      <alignment horizontal="centerContinuous" vertical="top"/>
    </xf>
    <xf numFmtId="171" fontId="18" fillId="2" borderId="21" xfId="0" applyNumberFormat="1" applyFont="1" applyFill="1" applyBorder="1" applyAlignment="1">
      <alignment horizontal="center" vertical="top"/>
    </xf>
    <xf numFmtId="171" fontId="18" fillId="2" borderId="0" xfId="0" applyNumberFormat="1" applyFont="1" applyFill="1" applyBorder="1" applyAlignment="1">
      <alignment vertical="top"/>
    </xf>
    <xf numFmtId="170" fontId="18" fillId="2" borderId="25" xfId="0" applyNumberFormat="1" applyFont="1" applyFill="1" applyBorder="1" applyAlignment="1">
      <alignment vertical="top"/>
    </xf>
    <xf numFmtId="170" fontId="18" fillId="2" borderId="0" xfId="0" applyNumberFormat="1" applyFont="1" applyFill="1" applyBorder="1" applyAlignment="1">
      <alignment vertical="top"/>
    </xf>
    <xf numFmtId="171" fontId="18" fillId="2" borderId="22" xfId="0" applyNumberFormat="1" applyFont="1" applyFill="1" applyBorder="1" applyAlignment="1">
      <alignment horizontal="center" vertical="top"/>
    </xf>
    <xf numFmtId="171" fontId="18" fillId="2" borderId="23" xfId="0" applyNumberFormat="1" applyFont="1" applyFill="1" applyBorder="1" applyAlignment="1">
      <alignment vertical="top"/>
    </xf>
    <xf numFmtId="170" fontId="18" fillId="2" borderId="12" xfId="0" applyNumberFormat="1" applyFont="1" applyFill="1" applyBorder="1" applyAlignment="1">
      <alignment vertical="top"/>
    </xf>
    <xf numFmtId="0" fontId="18" fillId="2" borderId="15" xfId="0" applyFont="1" applyFill="1" applyBorder="1" applyAlignment="1">
      <alignment horizontal="center" vertical="top"/>
    </xf>
    <xf numFmtId="173" fontId="18" fillId="2" borderId="0" xfId="0" applyNumberFormat="1" applyFont="1" applyFill="1" applyBorder="1" applyAlignment="1">
      <alignment horizontal="center" vertical="top"/>
    </xf>
    <xf numFmtId="0" fontId="18" fillId="2" borderId="18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173" fontId="18" fillId="2" borderId="1" xfId="0" applyNumberFormat="1" applyFont="1" applyFill="1" applyBorder="1" applyAlignment="1">
      <alignment vertical="top"/>
    </xf>
    <xf numFmtId="172" fontId="18" fillId="2" borderId="1" xfId="0" applyNumberFormat="1" applyFont="1" applyFill="1" applyBorder="1" applyAlignment="1">
      <alignment vertical="top"/>
    </xf>
    <xf numFmtId="3" fontId="18" fillId="2" borderId="1" xfId="0" applyNumberFormat="1" applyFont="1" applyFill="1" applyBorder="1" applyAlignment="1">
      <alignment vertical="top"/>
    </xf>
    <xf numFmtId="173" fontId="18" fillId="2" borderId="0" xfId="0" applyNumberFormat="1" applyFont="1" applyFill="1" applyBorder="1" applyAlignment="1">
      <alignment vertical="top"/>
    </xf>
    <xf numFmtId="171" fontId="18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right" vertical="top"/>
    </xf>
    <xf numFmtId="172" fontId="18" fillId="2" borderId="0" xfId="0" applyNumberFormat="1" applyFont="1" applyFill="1" applyBorder="1" applyAlignment="1">
      <alignment vertical="top"/>
    </xf>
    <xf numFmtId="0" fontId="18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Protection="1">
      <protection locked="0"/>
    </xf>
    <xf numFmtId="0" fontId="0" fillId="2" borderId="24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Continuous"/>
      <protection locked="0"/>
    </xf>
    <xf numFmtId="0" fontId="0" fillId="2" borderId="23" xfId="0" applyFont="1" applyFill="1" applyBorder="1" applyAlignment="1" applyProtection="1">
      <alignment horizontal="centerContinuous"/>
      <protection locked="0"/>
    </xf>
    <xf numFmtId="0" fontId="0" fillId="2" borderId="19" xfId="0" applyFont="1" applyFill="1" applyBorder="1" applyAlignment="1" applyProtection="1">
      <alignment horizontal="centerContinuous"/>
    </xf>
    <xf numFmtId="0" fontId="0" fillId="2" borderId="20" xfId="0" applyFont="1" applyFill="1" applyBorder="1" applyAlignment="1" applyProtection="1">
      <alignment horizontal="centerContinuous"/>
    </xf>
    <xf numFmtId="3" fontId="0" fillId="2" borderId="19" xfId="0" applyNumberFormat="1" applyFont="1" applyFill="1" applyBorder="1" applyProtection="1"/>
    <xf numFmtId="3" fontId="0" fillId="2" borderId="20" xfId="0" applyNumberFormat="1" applyFont="1" applyFill="1" applyBorder="1" applyProtection="1"/>
    <xf numFmtId="3" fontId="0" fillId="2" borderId="25" xfId="0" applyNumberFormat="1" applyFont="1" applyFill="1" applyBorder="1" applyProtection="1">
      <protection locked="0"/>
    </xf>
    <xf numFmtId="3" fontId="0" fillId="2" borderId="23" xfId="0" applyNumberFormat="1" applyFont="1" applyFill="1" applyBorder="1" applyProtection="1"/>
    <xf numFmtId="3" fontId="0" fillId="2" borderId="12" xfId="0" applyNumberFormat="1" applyFont="1" applyFill="1" applyBorder="1" applyProtection="1"/>
    <xf numFmtId="174" fontId="0" fillId="2" borderId="15" xfId="0" applyNumberFormat="1" applyFont="1" applyFill="1" applyBorder="1" applyProtection="1"/>
    <xf numFmtId="174" fontId="0" fillId="2" borderId="24" xfId="0" applyNumberFormat="1" applyFont="1" applyFill="1" applyBorder="1" applyProtection="1"/>
    <xf numFmtId="9" fontId="0" fillId="2" borderId="14" xfId="0" applyNumberFormat="1" applyFont="1" applyFill="1" applyBorder="1" applyProtection="1"/>
    <xf numFmtId="0" fontId="0" fillId="2" borderId="25" xfId="0" applyFont="1" applyFill="1" applyBorder="1" applyProtection="1"/>
    <xf numFmtId="0" fontId="0" fillId="2" borderId="25" xfId="0" applyFont="1" applyFill="1" applyBorder="1" applyAlignment="1" applyProtection="1">
      <alignment horizontal="center"/>
    </xf>
    <xf numFmtId="9" fontId="0" fillId="2" borderId="15" xfId="0" applyNumberFormat="1" applyFont="1" applyFill="1" applyBorder="1" applyProtection="1">
      <protection locked="0"/>
    </xf>
    <xf numFmtId="9" fontId="0" fillId="2" borderId="24" xfId="0" applyNumberFormat="1" applyFont="1" applyFill="1" applyBorder="1" applyProtection="1">
      <protection locked="0"/>
    </xf>
    <xf numFmtId="174" fontId="0" fillId="2" borderId="24" xfId="5" applyNumberFormat="1" applyFont="1" applyFill="1" applyBorder="1" applyProtection="1">
      <protection locked="0"/>
    </xf>
    <xf numFmtId="9" fontId="0" fillId="2" borderId="24" xfId="0" applyNumberFormat="1" applyFont="1" applyFill="1" applyBorder="1" applyProtection="1"/>
    <xf numFmtId="164" fontId="0" fillId="2" borderId="14" xfId="0" applyNumberFormat="1" applyFont="1" applyFill="1" applyBorder="1" applyProtection="1"/>
    <xf numFmtId="0" fontId="0" fillId="2" borderId="18" xfId="0" applyFont="1" applyFill="1" applyBorder="1" applyAlignment="1" applyProtection="1"/>
    <xf numFmtId="0" fontId="0" fillId="2" borderId="21" xfId="0" applyFont="1" applyFill="1" applyBorder="1" applyAlignment="1" applyProtection="1"/>
    <xf numFmtId="0" fontId="0" fillId="2" borderId="22" xfId="0" applyFont="1" applyFill="1" applyBorder="1" applyAlignment="1" applyProtection="1"/>
    <xf numFmtId="174" fontId="0" fillId="2" borderId="14" xfId="0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/>
    </xf>
    <xf numFmtId="0" fontId="0" fillId="2" borderId="18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13" fillId="2" borderId="24" xfId="0" applyFont="1" applyFill="1" applyBorder="1" applyAlignment="1" applyProtection="1">
      <alignment horizontal="center"/>
    </xf>
    <xf numFmtId="174" fontId="0" fillId="2" borderId="24" xfId="0" applyNumberFormat="1" applyFont="1" applyFill="1" applyBorder="1" applyAlignment="1" applyProtection="1">
      <alignment horizontal="center"/>
    </xf>
    <xf numFmtId="2" fontId="0" fillId="2" borderId="0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Protection="1"/>
    <xf numFmtId="2" fontId="0" fillId="2" borderId="24" xfId="0" applyNumberFormat="1" applyFont="1" applyFill="1" applyBorder="1" applyAlignment="1" applyProtection="1">
      <alignment horizontal="center"/>
    </xf>
    <xf numFmtId="2" fontId="0" fillId="2" borderId="14" xfId="0" applyNumberFormat="1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2" fontId="0" fillId="2" borderId="16" xfId="0" applyNumberFormat="1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2" fontId="0" fillId="2" borderId="16" xfId="0" applyNumberFormat="1" applyFont="1" applyFill="1" applyBorder="1" applyAlignment="1" applyProtection="1">
      <alignment horizontal="centerContinuous"/>
    </xf>
    <xf numFmtId="0" fontId="0" fillId="2" borderId="16" xfId="0" applyFont="1" applyFill="1" applyBorder="1" applyAlignment="1" applyProtection="1">
      <alignment horizontal="centerContinuous"/>
    </xf>
    <xf numFmtId="0" fontId="0" fillId="2" borderId="17" xfId="0" applyFont="1" applyFill="1" applyBorder="1" applyAlignment="1" applyProtection="1">
      <alignment horizontal="centerContinuous"/>
    </xf>
    <xf numFmtId="0" fontId="0" fillId="2" borderId="13" xfId="0" applyFont="1" applyFill="1" applyBorder="1" applyAlignment="1" applyProtection="1">
      <alignment horizontal="centerContinuous"/>
    </xf>
    <xf numFmtId="3" fontId="0" fillId="2" borderId="18" xfId="0" applyNumberFormat="1" applyFont="1" applyFill="1" applyBorder="1" applyAlignment="1" applyProtection="1">
      <alignment horizontal="center"/>
    </xf>
    <xf numFmtId="3" fontId="0" fillId="2" borderId="19" xfId="0" applyNumberFormat="1" applyFont="1" applyFill="1" applyBorder="1" applyAlignment="1" applyProtection="1">
      <alignment horizontal="center"/>
    </xf>
    <xf numFmtId="3" fontId="0" fillId="2" borderId="20" xfId="0" applyNumberFormat="1" applyFont="1" applyFill="1" applyBorder="1" applyAlignment="1" applyProtection="1">
      <alignment horizontal="center"/>
    </xf>
    <xf numFmtId="3" fontId="0" fillId="2" borderId="21" xfId="0" applyNumberFormat="1" applyFont="1" applyFill="1" applyBorder="1" applyAlignment="1" applyProtection="1">
      <alignment horizontal="center"/>
    </xf>
    <xf numFmtId="3" fontId="0" fillId="2" borderId="25" xfId="0" applyNumberFormat="1" applyFont="1" applyFill="1" applyBorder="1" applyAlignment="1" applyProtection="1">
      <alignment horizontal="center"/>
    </xf>
    <xf numFmtId="3" fontId="0" fillId="2" borderId="22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167" fontId="0" fillId="2" borderId="1" xfId="1" applyNumberFormat="1" applyFont="1" applyFill="1" applyBorder="1" applyAlignment="1" applyProtection="1">
      <alignment horizontal="center"/>
    </xf>
    <xf numFmtId="167" fontId="0" fillId="2" borderId="1" xfId="0" applyNumberFormat="1" applyFont="1" applyFill="1" applyBorder="1" applyAlignment="1" applyProtection="1">
      <alignment horizontal="center"/>
    </xf>
    <xf numFmtId="174" fontId="0" fillId="2" borderId="17" xfId="0" applyNumberFormat="1" applyFont="1" applyFill="1" applyBorder="1" applyAlignment="1" applyProtection="1">
      <alignment horizontal="center"/>
    </xf>
    <xf numFmtId="174" fontId="0" fillId="2" borderId="13" xfId="0" applyNumberFormat="1" applyFont="1" applyFill="1" applyBorder="1" applyAlignment="1" applyProtection="1">
      <alignment horizontal="center"/>
    </xf>
    <xf numFmtId="174" fontId="0" fillId="2" borderId="17" xfId="0" applyNumberFormat="1" applyFont="1" applyFill="1" applyBorder="1" applyAlignment="1" applyProtection="1">
      <alignment horizontal="center"/>
      <protection locked="0"/>
    </xf>
    <xf numFmtId="174" fontId="0" fillId="2" borderId="13" xfId="0" applyNumberFormat="1" applyFont="1" applyFill="1" applyBorder="1" applyAlignment="1" applyProtection="1">
      <alignment horizontal="center"/>
      <protection locked="0"/>
    </xf>
    <xf numFmtId="37" fontId="0" fillId="2" borderId="0" xfId="3" applyNumberFormat="1" applyFont="1" applyFill="1" applyBorder="1"/>
    <xf numFmtId="37" fontId="0" fillId="2" borderId="19" xfId="3" applyNumberFormat="1" applyFont="1" applyFill="1" applyBorder="1"/>
    <xf numFmtId="37" fontId="0" fillId="2" borderId="23" xfId="3" applyNumberFormat="1" applyFont="1" applyFill="1" applyBorder="1"/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wrapText="1"/>
    </xf>
    <xf numFmtId="0" fontId="0" fillId="2" borderId="7" xfId="0" applyFont="1" applyFill="1" applyBorder="1" applyAlignment="1" applyProtection="1">
      <protection locked="0"/>
    </xf>
    <xf numFmtId="3" fontId="0" fillId="2" borderId="0" xfId="0" applyNumberFormat="1" applyFont="1" applyFill="1" applyBorder="1"/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>
      <alignment horizontal="centerContinuous"/>
    </xf>
    <xf numFmtId="0" fontId="2" fillId="2" borderId="19" xfId="0" applyFont="1" applyFill="1" applyBorder="1" applyAlignment="1">
      <alignment horizontal="centerContinuous"/>
    </xf>
    <xf numFmtId="0" fontId="2" fillId="2" borderId="20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left" indent="3"/>
    </xf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8" xfId="0" applyNumberFormat="1" applyFont="1" applyFill="1" applyBorder="1" applyAlignment="1">
      <alignment horizontal="center"/>
    </xf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21" xfId="0" applyNumberFormat="1" applyFont="1" applyFill="1" applyBorder="1" applyAlignment="1">
      <alignment horizontal="center"/>
    </xf>
    <xf numFmtId="3" fontId="0" fillId="2" borderId="25" xfId="0" applyNumberFormat="1" applyFont="1" applyFill="1" applyBorder="1"/>
    <xf numFmtId="3" fontId="0" fillId="2" borderId="22" xfId="0" applyNumberFormat="1" applyFont="1" applyFill="1" applyBorder="1" applyAlignment="1">
      <alignment horizontal="center"/>
    </xf>
    <xf numFmtId="3" fontId="0" fillId="2" borderId="23" xfId="0" applyNumberFormat="1" applyFont="1" applyFill="1" applyBorder="1"/>
    <xf numFmtId="3" fontId="0" fillId="2" borderId="12" xfId="0" applyNumberFormat="1" applyFont="1" applyFill="1" applyBorder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4" xfId="0" applyFont="1" applyFill="1" applyBorder="1" applyProtection="1">
      <protection locked="0"/>
    </xf>
    <xf numFmtId="0" fontId="0" fillId="2" borderId="18" xfId="0" applyFont="1" applyFill="1" applyBorder="1" applyAlignment="1">
      <alignment horizontal="left"/>
    </xf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2" xfId="0" applyFont="1" applyFill="1" applyBorder="1" applyAlignment="1">
      <alignment horizontal="left"/>
    </xf>
    <xf numFmtId="0" fontId="2" fillId="2" borderId="12" xfId="0" applyFont="1" applyFill="1" applyBorder="1"/>
    <xf numFmtId="0" fontId="0" fillId="2" borderId="0" xfId="0" applyFont="1" applyFill="1" applyBorder="1" applyAlignment="1">
      <alignment horizontal="left" vertical="center"/>
    </xf>
    <xf numFmtId="0" fontId="0" fillId="2" borderId="23" xfId="0" applyFont="1" applyFill="1" applyBorder="1" applyAlignment="1" applyProtection="1">
      <alignment horizontal="center"/>
    </xf>
    <xf numFmtId="174" fontId="0" fillId="2" borderId="20" xfId="0" applyNumberFormat="1" applyFont="1" applyFill="1" applyBorder="1" applyAlignment="1" applyProtection="1">
      <alignment horizontal="center"/>
    </xf>
    <xf numFmtId="174" fontId="0" fillId="2" borderId="12" xfId="0" applyNumberFormat="1" applyFont="1" applyFill="1" applyBorder="1" applyAlignment="1" applyProtection="1">
      <alignment horizontal="center"/>
    </xf>
    <xf numFmtId="176" fontId="0" fillId="2" borderId="20" xfId="0" applyNumberFormat="1" applyFont="1" applyFill="1" applyBorder="1" applyAlignment="1" applyProtection="1">
      <alignment horizontal="center"/>
    </xf>
    <xf numFmtId="176" fontId="0" fillId="2" borderId="25" xfId="0" applyNumberFormat="1" applyFont="1" applyFill="1" applyBorder="1" applyAlignment="1" applyProtection="1">
      <alignment horizontal="center"/>
    </xf>
    <xf numFmtId="176" fontId="0" fillId="2" borderId="12" xfId="0" applyNumberFormat="1" applyFont="1" applyFill="1" applyBorder="1" applyAlignment="1" applyProtection="1">
      <alignment horizontal="center"/>
    </xf>
    <xf numFmtId="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Protection="1">
      <protection locked="0"/>
    </xf>
    <xf numFmtId="0" fontId="0" fillId="2" borderId="22" xfId="0" applyFont="1" applyFill="1" applyBorder="1" applyAlignment="1"/>
    <xf numFmtId="0" fontId="2" fillId="2" borderId="23" xfId="0" applyFont="1" applyFill="1" applyBorder="1" applyAlignment="1"/>
    <xf numFmtId="9" fontId="0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4" applyFont="1" applyFill="1" applyBorder="1" applyAlignment="1">
      <alignment horizontal="left" vertical="top"/>
    </xf>
    <xf numFmtId="0" fontId="21" fillId="2" borderId="0" xfId="4" applyFont="1" applyFill="1" applyBorder="1" applyAlignment="1">
      <alignment horizontal="left" vertical="top"/>
    </xf>
    <xf numFmtId="170" fontId="22" fillId="2" borderId="0" xfId="4" applyNumberFormat="1" applyFont="1" applyFill="1" applyBorder="1" applyAlignment="1">
      <alignment horizontal="right" vertical="top" wrapText="1"/>
    </xf>
    <xf numFmtId="0" fontId="12" fillId="2" borderId="0" xfId="4" applyFont="1" applyFill="1" applyBorder="1" applyAlignment="1">
      <alignment horizontal="right" vertical="top" wrapText="1"/>
    </xf>
    <xf numFmtId="0" fontId="22" fillId="2" borderId="0" xfId="4" applyFont="1" applyFill="1" applyBorder="1" applyAlignment="1">
      <alignment horizontal="left" vertical="top"/>
    </xf>
    <xf numFmtId="0" fontId="12" fillId="2" borderId="0" xfId="0" applyNumberFormat="1" applyFont="1" applyFill="1" applyBorder="1" applyProtection="1"/>
    <xf numFmtId="0" fontId="12" fillId="2" borderId="0" xfId="0" applyFont="1" applyFill="1" applyBorder="1" applyProtection="1">
      <protection locked="0"/>
    </xf>
    <xf numFmtId="170" fontId="12" fillId="2" borderId="0" xfId="4" applyNumberFormat="1" applyFont="1" applyFill="1" applyBorder="1" applyAlignment="1">
      <alignment horizontal="right" vertical="top" wrapText="1"/>
    </xf>
    <xf numFmtId="0" fontId="24" fillId="2" borderId="0" xfId="0" applyFont="1" applyFill="1" applyBorder="1"/>
    <xf numFmtId="0" fontId="24" fillId="2" borderId="7" xfId="0" applyFont="1" applyFill="1" applyBorder="1"/>
    <xf numFmtId="168" fontId="24" fillId="2" borderId="7" xfId="3" applyNumberFormat="1" applyFont="1" applyFill="1" applyBorder="1"/>
    <xf numFmtId="0" fontId="12" fillId="2" borderId="0" xfId="0" applyFont="1" applyFill="1" applyBorder="1"/>
    <xf numFmtId="3" fontId="12" fillId="2" borderId="0" xfId="4" applyNumberFormat="1" applyFont="1" applyFill="1" applyBorder="1" applyAlignment="1">
      <alignment horizontal="right" vertical="top" wrapText="1"/>
    </xf>
    <xf numFmtId="3" fontId="12" fillId="2" borderId="0" xfId="0" applyNumberFormat="1" applyFont="1" applyFill="1" applyBorder="1"/>
    <xf numFmtId="3" fontId="12" fillId="2" borderId="18" xfId="0" applyNumberFormat="1" applyFont="1" applyFill="1" applyBorder="1" applyProtection="1">
      <protection locked="0"/>
    </xf>
    <xf numFmtId="3" fontId="12" fillId="2" borderId="19" xfId="0" applyNumberFormat="1" applyFont="1" applyFill="1" applyBorder="1" applyProtection="1">
      <protection locked="0"/>
    </xf>
    <xf numFmtId="3" fontId="12" fillId="2" borderId="19" xfId="4" applyNumberFormat="1" applyFont="1" applyFill="1" applyBorder="1" applyAlignment="1">
      <alignment horizontal="right" vertical="top" wrapText="1"/>
    </xf>
    <xf numFmtId="3" fontId="12" fillId="2" borderId="20" xfId="0" applyNumberFormat="1" applyFont="1" applyFill="1" applyBorder="1"/>
    <xf numFmtId="3" fontId="0" fillId="2" borderId="21" xfId="0" applyNumberFormat="1" applyFont="1" applyFill="1" applyBorder="1" applyProtection="1">
      <protection locked="0"/>
    </xf>
    <xf numFmtId="3" fontId="12" fillId="2" borderId="25" xfId="0" applyNumberFormat="1" applyFont="1" applyFill="1" applyBorder="1"/>
    <xf numFmtId="3" fontId="0" fillId="2" borderId="22" xfId="0" applyNumberFormat="1" applyFont="1" applyFill="1" applyBorder="1" applyProtection="1">
      <protection locked="0"/>
    </xf>
    <xf numFmtId="3" fontId="0" fillId="2" borderId="23" xfId="0" applyNumberFormat="1" applyFont="1" applyFill="1" applyBorder="1" applyProtection="1">
      <protection locked="0"/>
    </xf>
    <xf numFmtId="3" fontId="12" fillId="2" borderId="23" xfId="4" applyNumberFormat="1" applyFont="1" applyFill="1" applyBorder="1" applyAlignment="1">
      <alignment horizontal="right" vertical="top" wrapText="1"/>
    </xf>
    <xf numFmtId="3" fontId="12" fillId="2" borderId="12" xfId="0" applyNumberFormat="1" applyFont="1" applyFill="1" applyBorder="1"/>
    <xf numFmtId="0" fontId="12" fillId="2" borderId="15" xfId="4" applyFont="1" applyFill="1" applyBorder="1" applyAlignment="1">
      <alignment horizontal="center" vertical="top"/>
    </xf>
    <xf numFmtId="0" fontId="12" fillId="2" borderId="18" xfId="4" applyFont="1" applyFill="1" applyBorder="1" applyAlignment="1">
      <alignment horizontal="center" vertical="top"/>
    </xf>
    <xf numFmtId="0" fontId="12" fillId="2" borderId="22" xfId="4" applyFont="1" applyFill="1" applyBorder="1" applyAlignment="1">
      <alignment horizontal="center" vertical="top"/>
    </xf>
    <xf numFmtId="0" fontId="12" fillId="2" borderId="23" xfId="0" applyNumberFormat="1" applyFont="1" applyFill="1" applyBorder="1" applyProtection="1">
      <protection locked="0"/>
    </xf>
    <xf numFmtId="0" fontId="12" fillId="2" borderId="23" xfId="4" applyNumberFormat="1" applyFont="1" applyFill="1" applyBorder="1" applyAlignment="1">
      <alignment horizontal="right" vertical="top" wrapText="1"/>
    </xf>
    <xf numFmtId="0" fontId="12" fillId="2" borderId="12" xfId="0" applyNumberFormat="1" applyFont="1" applyFill="1" applyBorder="1" applyProtection="1"/>
    <xf numFmtId="0" fontId="12" fillId="2" borderId="22" xfId="0" applyNumberFormat="1" applyFont="1" applyFill="1" applyBorder="1" applyProtection="1">
      <protection locked="0"/>
    </xf>
    <xf numFmtId="0" fontId="12" fillId="2" borderId="18" xfId="4" applyFont="1" applyFill="1" applyBorder="1" applyAlignment="1">
      <alignment horizontal="centerContinuous" vertical="top"/>
    </xf>
    <xf numFmtId="0" fontId="12" fillId="2" borderId="19" xfId="0" applyFont="1" applyFill="1" applyBorder="1" applyAlignment="1" applyProtection="1">
      <alignment horizontal="centerContinuous"/>
    </xf>
    <xf numFmtId="0" fontId="12" fillId="2" borderId="20" xfId="0" applyFont="1" applyFill="1" applyBorder="1" applyAlignment="1" applyProtection="1">
      <alignment horizontal="centerContinuous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3" xfId="4" applyFont="1" applyFill="1" applyBorder="1" applyAlignment="1">
      <alignment horizontal="left" vertical="top"/>
    </xf>
    <xf numFmtId="0" fontId="12" fillId="2" borderId="16" xfId="0" applyFont="1" applyFill="1" applyBorder="1" applyProtection="1">
      <protection locked="0"/>
    </xf>
    <xf numFmtId="0" fontId="12" fillId="2" borderId="16" xfId="4" applyFont="1" applyFill="1" applyBorder="1" applyAlignment="1">
      <alignment horizontal="right" vertical="top" wrapText="1"/>
    </xf>
    <xf numFmtId="0" fontId="24" fillId="2" borderId="17" xfId="0" applyFont="1" applyFill="1" applyBorder="1"/>
    <xf numFmtId="172" fontId="12" fillId="2" borderId="0" xfId="0" applyNumberFormat="1" applyFont="1" applyFill="1" applyBorder="1" applyAlignment="1">
      <alignment vertical="top" wrapText="1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 applyProtection="1">
      <alignment horizontal="center"/>
      <protection locked="0"/>
    </xf>
    <xf numFmtId="171" fontId="12" fillId="2" borderId="26" xfId="0" applyNumberFormat="1" applyFont="1" applyFill="1" applyBorder="1" applyAlignment="1">
      <alignment horizontal="center" vertical="top" wrapText="1"/>
    </xf>
    <xf numFmtId="171" fontId="12" fillId="2" borderId="27" xfId="0" applyNumberFormat="1" applyFont="1" applyFill="1" applyBorder="1" applyAlignment="1">
      <alignment horizontal="center" vertical="top" wrapText="1"/>
    </xf>
    <xf numFmtId="172" fontId="12" fillId="2" borderId="15" xfId="0" applyNumberFormat="1" applyFont="1" applyFill="1" applyBorder="1" applyAlignment="1">
      <alignment horizontal="center" vertical="top" wrapText="1"/>
    </xf>
    <xf numFmtId="172" fontId="12" fillId="2" borderId="24" xfId="0" applyNumberFormat="1" applyFont="1" applyFill="1" applyBorder="1" applyAlignment="1">
      <alignment horizontal="center" vertical="top" wrapText="1"/>
    </xf>
    <xf numFmtId="172" fontId="12" fillId="2" borderId="14" xfId="0" applyNumberFormat="1" applyFont="1" applyFill="1" applyBorder="1" applyAlignment="1">
      <alignment horizontal="center" vertical="top" wrapText="1"/>
    </xf>
    <xf numFmtId="171" fontId="12" fillId="2" borderId="0" xfId="0" applyNumberFormat="1" applyFont="1" applyFill="1" applyBorder="1" applyAlignment="1">
      <alignment horizontal="left" vertical="top" wrapText="1"/>
    </xf>
    <xf numFmtId="177" fontId="5" fillId="2" borderId="6" xfId="3" applyNumberFormat="1" applyFont="1" applyFill="1" applyBorder="1" applyAlignment="1" applyProtection="1">
      <alignment horizontal="center"/>
    </xf>
    <xf numFmtId="39" fontId="0" fillId="2" borderId="14" xfId="3" applyNumberFormat="1" applyFont="1" applyFill="1" applyBorder="1" applyAlignment="1">
      <alignment horizontal="center"/>
    </xf>
    <xf numFmtId="0" fontId="0" fillId="2" borderId="25" xfId="0" applyFont="1" applyFill="1" applyBorder="1" applyAlignment="1" applyProtection="1">
      <alignment horizontal="center"/>
      <protection locked="0"/>
    </xf>
    <xf numFmtId="0" fontId="12" fillId="2" borderId="20" xfId="4" applyFont="1" applyFill="1" applyBorder="1" applyAlignment="1">
      <alignment horizontal="center" vertical="top"/>
    </xf>
    <xf numFmtId="0" fontId="12" fillId="2" borderId="14" xfId="4" applyFont="1" applyFill="1" applyBorder="1" applyAlignment="1">
      <alignment horizontal="center" vertical="top"/>
    </xf>
    <xf numFmtId="3" fontId="0" fillId="2" borderId="21" xfId="0" applyNumberFormat="1" applyFont="1" applyFill="1" applyBorder="1" applyAlignment="1" applyProtection="1">
      <alignment horizontal="right"/>
    </xf>
    <xf numFmtId="3" fontId="0" fillId="2" borderId="22" xfId="0" applyNumberFormat="1" applyFont="1" applyFill="1" applyBorder="1" applyAlignment="1" applyProtection="1">
      <alignment horizontal="right"/>
    </xf>
    <xf numFmtId="3" fontId="0" fillId="2" borderId="18" xfId="0" applyNumberFormat="1" applyFont="1" applyFill="1" applyBorder="1" applyProtection="1"/>
    <xf numFmtId="3" fontId="0" fillId="2" borderId="21" xfId="0" applyNumberFormat="1" applyFont="1" applyFill="1" applyBorder="1" applyProtection="1"/>
    <xf numFmtId="3" fontId="0" fillId="2" borderId="25" xfId="0" applyNumberFormat="1" applyFont="1" applyFill="1" applyBorder="1" applyProtection="1"/>
    <xf numFmtId="3" fontId="0" fillId="2" borderId="22" xfId="0" applyNumberFormat="1" applyFont="1" applyFill="1" applyBorder="1" applyProtection="1"/>
    <xf numFmtId="9" fontId="0" fillId="2" borderId="15" xfId="0" applyNumberFormat="1" applyFont="1" applyFill="1" applyBorder="1" applyAlignment="1" applyProtection="1">
      <alignment horizontal="center"/>
    </xf>
    <xf numFmtId="9" fontId="0" fillId="2" borderId="14" xfId="0" applyNumberFormat="1" applyFont="1" applyFill="1" applyBorder="1" applyAlignment="1" applyProtection="1">
      <alignment horizontal="center"/>
    </xf>
    <xf numFmtId="0" fontId="12" fillId="2" borderId="19" xfId="4" applyFont="1" applyFill="1" applyBorder="1" applyAlignment="1">
      <alignment horizontal="centerContinuous" vertical="top"/>
    </xf>
    <xf numFmtId="0" fontId="12" fillId="2" borderId="12" xfId="4" applyNumberFormat="1" applyFont="1" applyFill="1" applyBorder="1" applyAlignment="1">
      <alignment horizontal="right" vertical="top" wrapText="1"/>
    </xf>
    <xf numFmtId="3" fontId="12" fillId="2" borderId="20" xfId="4" applyNumberFormat="1" applyFont="1" applyFill="1" applyBorder="1" applyAlignment="1">
      <alignment horizontal="right" vertical="top" wrapText="1"/>
    </xf>
    <xf numFmtId="3" fontId="12" fillId="2" borderId="25" xfId="4" applyNumberFormat="1" applyFont="1" applyFill="1" applyBorder="1" applyAlignment="1">
      <alignment horizontal="right" vertical="top" wrapText="1"/>
    </xf>
    <xf numFmtId="3" fontId="12" fillId="2" borderId="12" xfId="4" applyNumberFormat="1" applyFont="1" applyFill="1" applyBorder="1" applyAlignment="1">
      <alignment horizontal="right" vertical="top" wrapText="1"/>
    </xf>
    <xf numFmtId="0" fontId="0" fillId="2" borderId="18" xfId="0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172" fontId="12" fillId="2" borderId="15" xfId="0" applyNumberFormat="1" applyFont="1" applyFill="1" applyBorder="1" applyAlignment="1">
      <alignment horizontal="right" vertical="top" wrapText="1"/>
    </xf>
    <xf numFmtId="172" fontId="12" fillId="2" borderId="24" xfId="0" applyNumberFormat="1" applyFont="1" applyFill="1" applyBorder="1" applyAlignment="1">
      <alignment horizontal="right" vertical="top" wrapText="1"/>
    </xf>
    <xf numFmtId="172" fontId="12" fillId="2" borderId="14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 applyProtection="1">
      <alignment horizontal="right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167" fontId="0" fillId="2" borderId="15" xfId="0" applyNumberFormat="1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2" xfId="0" applyFont="1" applyFill="1" applyBorder="1"/>
    <xf numFmtId="3" fontId="0" fillId="2" borderId="7" xfId="3" applyNumberFormat="1" applyFont="1" applyFill="1" applyBorder="1" applyAlignment="1"/>
    <xf numFmtId="9" fontId="0" fillId="2" borderId="0" xfId="0" applyNumberFormat="1" applyFont="1" applyFill="1" applyBorder="1"/>
    <xf numFmtId="175" fontId="0" fillId="2" borderId="1" xfId="0" applyNumberFormat="1" applyFont="1" applyFill="1" applyBorder="1" applyAlignment="1">
      <alignment horizontal="left"/>
    </xf>
    <xf numFmtId="175" fontId="0" fillId="2" borderId="0" xfId="0" applyNumberFormat="1" applyFont="1" applyFill="1" applyBorder="1" applyAlignment="1">
      <alignment horizontal="left"/>
    </xf>
    <xf numFmtId="9" fontId="0" fillId="2" borderId="15" xfId="0" applyNumberFormat="1" applyFont="1" applyFill="1" applyBorder="1" applyAlignment="1">
      <alignment horizontal="center"/>
    </xf>
    <xf numFmtId="174" fontId="0" fillId="2" borderId="14" xfId="0" applyNumberFormat="1" applyFont="1" applyFill="1" applyBorder="1" applyAlignment="1">
      <alignment horizontal="center"/>
    </xf>
    <xf numFmtId="167" fontId="0" fillId="2" borderId="0" xfId="0" applyNumberFormat="1" applyFont="1" applyFill="1" applyBorder="1"/>
    <xf numFmtId="0" fontId="0" fillId="2" borderId="0" xfId="0" applyFont="1" applyFill="1" applyBorder="1" applyAlignment="1">
      <alignment horizontal="center" wrapText="1"/>
    </xf>
    <xf numFmtId="168" fontId="0" fillId="2" borderId="0" xfId="3" applyNumberFormat="1" applyFont="1" applyFill="1" applyBorder="1" applyAlignment="1">
      <alignment horizontal="center" vertical="top" wrapText="1"/>
    </xf>
    <xf numFmtId="3" fontId="0" fillId="2" borderId="0" xfId="3" applyNumberFormat="1" applyFont="1" applyFill="1" applyBorder="1" applyAlignment="1">
      <alignment horizontal="center"/>
    </xf>
    <xf numFmtId="0" fontId="21" fillId="2" borderId="7" xfId="4" applyFont="1" applyFill="1" applyBorder="1" applyAlignment="1">
      <alignment horizontal="left" vertical="top"/>
    </xf>
    <xf numFmtId="0" fontId="24" fillId="2" borderId="0" xfId="4" applyFont="1" applyFill="1" applyBorder="1" applyAlignment="1">
      <alignment horizontal="centerContinuous" vertical="top" wrapText="1"/>
    </xf>
    <xf numFmtId="0" fontId="12" fillId="2" borderId="7" xfId="4" applyFont="1" applyFill="1" applyBorder="1" applyAlignment="1">
      <alignment vertical="top" wrapText="1"/>
    </xf>
    <xf numFmtId="171" fontId="26" fillId="2" borderId="0" xfId="4" applyNumberFormat="1" applyFont="1" applyFill="1" applyBorder="1" applyAlignment="1">
      <alignment horizontal="center" vertical="top" wrapText="1"/>
    </xf>
    <xf numFmtId="172" fontId="22" fillId="2" borderId="0" xfId="4" applyNumberFormat="1" applyFont="1" applyFill="1" applyBorder="1" applyAlignment="1">
      <alignment horizontal="center" vertical="top" wrapText="1"/>
    </xf>
    <xf numFmtId="0" fontId="12" fillId="2" borderId="0" xfId="4" applyFont="1" applyFill="1" applyBorder="1" applyAlignment="1">
      <alignment horizontal="center" vertical="top" wrapText="1"/>
    </xf>
    <xf numFmtId="9" fontId="21" fillId="2" borderId="0" xfId="4" applyNumberFormat="1" applyFont="1" applyFill="1" applyBorder="1" applyAlignment="1">
      <alignment horizontal="center" vertical="top"/>
    </xf>
    <xf numFmtId="0" fontId="21" fillId="2" borderId="19" xfId="4" applyFont="1" applyFill="1" applyBorder="1" applyAlignment="1">
      <alignment horizontal="left" vertical="top"/>
    </xf>
    <xf numFmtId="0" fontId="21" fillId="2" borderId="20" xfId="4" applyFont="1" applyFill="1" applyBorder="1" applyAlignment="1">
      <alignment horizontal="left" vertical="top"/>
    </xf>
    <xf numFmtId="0" fontId="21" fillId="2" borderId="23" xfId="4" applyFont="1" applyFill="1" applyBorder="1" applyAlignment="1">
      <alignment horizontal="left" vertical="top"/>
    </xf>
    <xf numFmtId="0" fontId="21" fillId="2" borderId="12" xfId="4" applyFont="1" applyFill="1" applyBorder="1" applyAlignment="1">
      <alignment horizontal="left" vertical="top"/>
    </xf>
    <xf numFmtId="169" fontId="22" fillId="2" borderId="0" xfId="4" applyNumberFormat="1" applyFont="1" applyFill="1" applyBorder="1" applyAlignment="1">
      <alignment horizontal="right" vertical="top" wrapText="1"/>
    </xf>
    <xf numFmtId="167" fontId="12" fillId="2" borderId="15" xfId="4" applyNumberFormat="1" applyFont="1" applyFill="1" applyBorder="1" applyAlignment="1">
      <alignment horizontal="center" vertical="top"/>
    </xf>
    <xf numFmtId="167" fontId="12" fillId="2" borderId="24" xfId="4" applyNumberFormat="1" applyFont="1" applyFill="1" applyBorder="1" applyAlignment="1">
      <alignment horizontal="center" vertical="top"/>
    </xf>
    <xf numFmtId="3" fontId="0" fillId="2" borderId="15" xfId="0" applyNumberFormat="1" applyFont="1" applyFill="1" applyBorder="1" applyAlignment="1">
      <alignment horizontal="right"/>
    </xf>
    <xf numFmtId="0" fontId="12" fillId="2" borderId="0" xfId="0" applyFont="1" applyFill="1" applyBorder="1" applyAlignment="1" applyProtection="1">
      <alignment horizontal="centerContinuous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6" xfId="0" applyFont="1" applyFill="1" applyBorder="1"/>
    <xf numFmtId="0" fontId="0" fillId="2" borderId="4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/>
    <xf numFmtId="0" fontId="0" fillId="2" borderId="0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right" wrapText="1"/>
    </xf>
    <xf numFmtId="168" fontId="0" fillId="2" borderId="7" xfId="3" applyNumberFormat="1" applyFont="1" applyFill="1" applyBorder="1" applyAlignment="1">
      <alignment horizontal="right"/>
    </xf>
    <xf numFmtId="168" fontId="2" fillId="2" borderId="7" xfId="3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  <xf numFmtId="37" fontId="0" fillId="2" borderId="13" xfId="3" applyNumberFormat="1" applyFont="1" applyFill="1" applyBorder="1" applyAlignment="1">
      <alignment horizontal="right"/>
    </xf>
    <xf numFmtId="37" fontId="0" fillId="2" borderId="17" xfId="3" applyNumberFormat="1" applyFont="1" applyFill="1" applyBorder="1" applyAlignment="1">
      <alignment horizontal="right"/>
    </xf>
    <xf numFmtId="0" fontId="0" fillId="2" borderId="1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75" fontId="0" fillId="2" borderId="19" xfId="0" applyNumberFormat="1" applyFont="1" applyFill="1" applyBorder="1" applyAlignment="1">
      <alignment horizontal="left" vertical="center"/>
    </xf>
    <xf numFmtId="175" fontId="0" fillId="2" borderId="23" xfId="0" applyNumberFormat="1" applyFont="1" applyFill="1" applyBorder="1" applyAlignment="1">
      <alignment horizontal="left" vertical="center"/>
    </xf>
    <xf numFmtId="175" fontId="0" fillId="2" borderId="0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2" borderId="22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23" xfId="0" applyFont="1" applyFill="1" applyBorder="1" applyAlignment="1" applyProtection="1">
      <alignment horizontal="center" vertical="center" wrapText="1"/>
    </xf>
    <xf numFmtId="0" fontId="0" fillId="2" borderId="20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wrapText="1"/>
    </xf>
    <xf numFmtId="0" fontId="0" fillId="2" borderId="21" xfId="0" applyFont="1" applyFill="1" applyBorder="1" applyAlignment="1" applyProtection="1">
      <alignment horizontal="center" wrapText="1"/>
    </xf>
    <xf numFmtId="0" fontId="0" fillId="2" borderId="22" xfId="0" applyFont="1" applyFill="1" applyBorder="1" applyAlignment="1" applyProtection="1">
      <alignment horizontal="center" wrapText="1"/>
    </xf>
    <xf numFmtId="0" fontId="0" fillId="2" borderId="19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 wrapText="1"/>
    </xf>
    <xf numFmtId="0" fontId="0" fillId="2" borderId="23" xfId="0" applyFont="1" applyFill="1" applyBorder="1" applyAlignment="1" applyProtection="1">
      <alignment horizontal="center" wrapText="1"/>
    </xf>
    <xf numFmtId="0" fontId="0" fillId="2" borderId="20" xfId="0" applyFont="1" applyFill="1" applyBorder="1" applyAlignment="1" applyProtection="1">
      <alignment horizontal="center" wrapText="1"/>
    </xf>
    <xf numFmtId="0" fontId="0" fillId="2" borderId="25" xfId="0" applyFont="1" applyFill="1" applyBorder="1" applyAlignment="1" applyProtection="1">
      <alignment horizontal="center" wrapText="1"/>
    </xf>
    <xf numFmtId="0" fontId="0" fillId="2" borderId="12" xfId="0" applyFont="1" applyFill="1" applyBorder="1" applyAlignment="1" applyProtection="1">
      <alignment horizontal="center" wrapText="1"/>
    </xf>
    <xf numFmtId="0" fontId="8" fillId="2" borderId="0" xfId="2" quotePrefix="1" applyFont="1" applyFill="1" applyBorder="1" applyAlignment="1" applyProtection="1">
      <alignment horizontal="right"/>
    </xf>
    <xf numFmtId="0" fontId="8" fillId="2" borderId="7" xfId="2" quotePrefix="1" applyFont="1" applyFill="1" applyBorder="1" applyAlignment="1" applyProtection="1">
      <alignment horizontal="right"/>
    </xf>
    <xf numFmtId="0" fontId="12" fillId="2" borderId="0" xfId="4" applyFont="1" applyFill="1" applyBorder="1" applyAlignment="1">
      <alignment horizontal="left" vertical="top" wrapText="1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8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37502</xdr:colOff>
      <xdr:row>4</xdr:row>
      <xdr:rowOff>57150</xdr:rowOff>
    </xdr:from>
    <xdr:to>
      <xdr:col>8</xdr:col>
      <xdr:colOff>610637</xdr:colOff>
      <xdr:row>33</xdr:row>
      <xdr:rowOff>153226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27" y="819150"/>
          <a:ext cx="7059660" cy="56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1"/>
  <sheetViews>
    <sheetView zoomScaleNormal="100" workbookViewId="0">
      <selection activeCell="L12" sqref="L12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31</v>
      </c>
      <c r="M2" s="22" t="str">
        <f t="array" ref="M2">IF(SUM(IF(M8:S31="",0,1))=0,"",SUM(M8:S31))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32</v>
      </c>
      <c r="M3" s="21">
        <f>SUM(B8:B31)</f>
        <v>55</v>
      </c>
    </row>
    <row r="5" spans="1:19" ht="23.25" x14ac:dyDescent="0.35">
      <c r="A5" s="15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426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426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1">
        <f>SUM(C8:I8)</f>
        <v>2.5</v>
      </c>
      <c r="C8" s="11">
        <v>2.5</v>
      </c>
      <c r="D8" s="11"/>
      <c r="E8" s="11"/>
      <c r="F8" s="11"/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63" t="str">
        <f>IF('1'!$A5="","",'1'!$A5)</f>
        <v/>
      </c>
      <c r="N8" s="63"/>
      <c r="O8" s="63"/>
      <c r="P8" s="63"/>
      <c r="Q8" s="63"/>
      <c r="R8" s="63"/>
      <c r="S8" s="63"/>
    </row>
    <row r="9" spans="1:19" x14ac:dyDescent="0.25">
      <c r="A9" s="14">
        <v>2</v>
      </c>
      <c r="B9" s="11">
        <f t="shared" ref="B9:B31" si="0">SUM(C9:I9)</f>
        <v>2</v>
      </c>
      <c r="C9" s="11">
        <v>0.75</v>
      </c>
      <c r="D9" s="11">
        <v>1.25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63" t="str">
        <f>IF('2'!$A26="","",'2'!$A26)</f>
        <v/>
      </c>
      <c r="N9" s="63" t="str">
        <f>IF('2'!$A30="","",'2'!$A30)</f>
        <v/>
      </c>
      <c r="O9" s="63"/>
      <c r="P9" s="63"/>
      <c r="Q9" s="63"/>
      <c r="R9" s="63"/>
      <c r="S9" s="63"/>
    </row>
    <row r="10" spans="1:19" x14ac:dyDescent="0.25">
      <c r="A10" s="14">
        <v>3</v>
      </c>
      <c r="B10" s="11">
        <f t="shared" si="0"/>
        <v>1.75</v>
      </c>
      <c r="C10" s="11">
        <v>0.75</v>
      </c>
      <c r="D10" s="11">
        <v>0.5</v>
      </c>
      <c r="E10" s="11">
        <v>0.5</v>
      </c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63" t="str">
        <f>IF('3'!$A18="","",'3'!$A18)</f>
        <v/>
      </c>
      <c r="N10" s="63" t="str">
        <f>IF('3'!$A22="","",'3'!$A22)</f>
        <v/>
      </c>
      <c r="O10" s="63" t="str">
        <f>IF('3'!$A26="","",'3'!$A26)</f>
        <v/>
      </c>
      <c r="P10" s="63"/>
      <c r="Q10" s="63"/>
      <c r="R10" s="63"/>
      <c r="S10" s="63"/>
    </row>
    <row r="11" spans="1:19" x14ac:dyDescent="0.25">
      <c r="A11" s="14">
        <v>4</v>
      </c>
      <c r="B11" s="11">
        <f t="shared" si="0"/>
        <v>1.5</v>
      </c>
      <c r="C11" s="11">
        <v>0.25</v>
      </c>
      <c r="D11" s="11">
        <v>0.25</v>
      </c>
      <c r="E11" s="11">
        <v>0.5</v>
      </c>
      <c r="F11" s="11">
        <v>0.25</v>
      </c>
      <c r="G11" s="11">
        <v>0.25</v>
      </c>
      <c r="H11" s="11"/>
      <c r="I11" s="11"/>
      <c r="J11" s="10" t="str">
        <f t="shared" ca="1" si="1"/>
        <v>Incomplete</v>
      </c>
      <c r="L11" s="14">
        <f t="shared" si="2"/>
        <v>4</v>
      </c>
      <c r="M11" s="63" t="str">
        <f>IF('4'!$A13="","",'4'!$A13)</f>
        <v/>
      </c>
      <c r="N11" s="63" t="str">
        <f>IF('4'!$A17="","",'4'!$A17)</f>
        <v/>
      </c>
      <c r="O11" s="63" t="str">
        <f>IF('4'!$A21="","",'4'!$A21)</f>
        <v/>
      </c>
      <c r="P11" s="63" t="str">
        <f>IF('4'!$A25="","",'4'!$A25)</f>
        <v/>
      </c>
      <c r="Q11" s="63" t="str">
        <f>IF('4'!$A29="","",'4'!$A29)</f>
        <v/>
      </c>
      <c r="R11" s="63"/>
      <c r="S11" s="63"/>
    </row>
    <row r="12" spans="1:19" x14ac:dyDescent="0.25">
      <c r="A12" s="14">
        <v>5</v>
      </c>
      <c r="B12" s="11">
        <f t="shared" si="0"/>
        <v>2</v>
      </c>
      <c r="C12" s="11">
        <v>2</v>
      </c>
      <c r="D12" s="11"/>
      <c r="E12" s="11"/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63" t="str">
        <f>IF('5'!$A5="","",'5'!$A5)</f>
        <v/>
      </c>
      <c r="N12" s="63"/>
      <c r="O12" s="63"/>
      <c r="P12" s="63"/>
      <c r="Q12" s="63"/>
      <c r="R12" s="63"/>
      <c r="S12" s="63"/>
    </row>
    <row r="13" spans="1:19" x14ac:dyDescent="0.25">
      <c r="A13" s="14">
        <v>6</v>
      </c>
      <c r="B13" s="11">
        <f t="shared" si="0"/>
        <v>1.5</v>
      </c>
      <c r="C13" s="11">
        <v>1</v>
      </c>
      <c r="D13" s="11">
        <v>0.5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63" t="str">
        <f>IF('6'!$A8="","",'6'!$A8)</f>
        <v/>
      </c>
      <c r="N13" s="63" t="str">
        <f>IF('6'!$A12="","",'6'!$A12)</f>
        <v/>
      </c>
      <c r="O13" s="63"/>
      <c r="P13" s="63"/>
      <c r="Q13" s="63"/>
      <c r="R13" s="63"/>
      <c r="S13" s="63"/>
    </row>
    <row r="14" spans="1:19" x14ac:dyDescent="0.25">
      <c r="A14" s="14">
        <v>7</v>
      </c>
      <c r="B14" s="11">
        <f t="shared" si="0"/>
        <v>5.75</v>
      </c>
      <c r="C14" s="11">
        <v>1</v>
      </c>
      <c r="D14" s="11">
        <v>2</v>
      </c>
      <c r="E14" s="11">
        <v>1.75</v>
      </c>
      <c r="F14" s="11">
        <v>1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63" t="str">
        <f>IF('7'!$A40="","",'7'!$A40)</f>
        <v/>
      </c>
      <c r="N14" s="63" t="str">
        <f>IF('7'!$A44="","",'7'!$A44)</f>
        <v/>
      </c>
      <c r="O14" s="63" t="str">
        <f>IF('7'!$A48="","",'7'!$A48)</f>
        <v/>
      </c>
      <c r="P14" s="63" t="str">
        <f>IF('7'!$A52="","",'7'!$A52)</f>
        <v/>
      </c>
      <c r="Q14" s="63"/>
      <c r="R14" s="63"/>
      <c r="S14" s="63"/>
    </row>
    <row r="15" spans="1:19" x14ac:dyDescent="0.25">
      <c r="A15" s="14">
        <v>8</v>
      </c>
      <c r="B15" s="11">
        <f t="shared" si="0"/>
        <v>2.25</v>
      </c>
      <c r="C15" s="11">
        <v>0.5</v>
      </c>
      <c r="D15" s="11">
        <v>0.5</v>
      </c>
      <c r="E15" s="11">
        <v>0.75</v>
      </c>
      <c r="F15" s="11">
        <v>0.5</v>
      </c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63" t="str">
        <f>IF('8'!$A11="","",'8'!$A11)</f>
        <v/>
      </c>
      <c r="N15" s="63" t="str">
        <f>IF('8'!$A15="","",'8'!$A15)</f>
        <v/>
      </c>
      <c r="O15" s="63" t="str">
        <f>IF('8'!$A19="","",'8'!$A19)</f>
        <v/>
      </c>
      <c r="P15" s="63" t="str">
        <f>IF('8'!$A23="","",'8'!$A23)</f>
        <v/>
      </c>
      <c r="Q15" s="63"/>
      <c r="R15" s="63"/>
      <c r="S15" s="63"/>
    </row>
    <row r="16" spans="1:19" x14ac:dyDescent="0.25">
      <c r="A16" s="14">
        <v>9</v>
      </c>
      <c r="B16" s="11">
        <f t="shared" si="0"/>
        <v>2</v>
      </c>
      <c r="C16" s="11">
        <v>1</v>
      </c>
      <c r="D16" s="11">
        <v>0.75</v>
      </c>
      <c r="E16" s="11">
        <v>0.25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63" t="str">
        <f>IF('9'!$A40="","",'9'!$A40)</f>
        <v/>
      </c>
      <c r="N16" s="63" t="str">
        <f>IF('9'!$A44="","",'9'!$A44)</f>
        <v/>
      </c>
      <c r="O16" s="63" t="str">
        <f>IF('9'!$A48="","",'9'!$A48)</f>
        <v/>
      </c>
      <c r="P16" s="63"/>
      <c r="Q16" s="63"/>
      <c r="R16" s="63"/>
      <c r="S16" s="63"/>
    </row>
    <row r="17" spans="1:19" x14ac:dyDescent="0.25">
      <c r="A17" s="14">
        <v>10</v>
      </c>
      <c r="B17" s="11">
        <f t="shared" si="0"/>
        <v>2.5</v>
      </c>
      <c r="C17" s="11">
        <v>0.5</v>
      </c>
      <c r="D17" s="11">
        <v>2</v>
      </c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63" t="str">
        <f>IF('10'!$A10="","",'10'!$A10)</f>
        <v/>
      </c>
      <c r="N17" s="63" t="str">
        <f>IF('10'!$A14="","",'10'!$A14)</f>
        <v/>
      </c>
      <c r="O17" s="63"/>
      <c r="P17" s="63"/>
      <c r="Q17" s="63"/>
      <c r="R17" s="63"/>
      <c r="S17" s="63"/>
    </row>
    <row r="18" spans="1:19" x14ac:dyDescent="0.25">
      <c r="A18" s="14">
        <v>11</v>
      </c>
      <c r="B18" s="11">
        <f t="shared" si="0"/>
        <v>1.75</v>
      </c>
      <c r="C18" s="11">
        <v>1.75</v>
      </c>
      <c r="D18" s="11"/>
      <c r="E18" s="11"/>
      <c r="F18" s="11"/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63" t="str">
        <f>IF('11'!$A5="","",'11'!$A5)</f>
        <v/>
      </c>
      <c r="N18" s="63"/>
      <c r="O18" s="63"/>
      <c r="P18" s="63"/>
      <c r="Q18" s="63"/>
      <c r="R18" s="63"/>
      <c r="S18" s="63"/>
    </row>
    <row r="19" spans="1:19" x14ac:dyDescent="0.25">
      <c r="A19" s="14">
        <v>12</v>
      </c>
      <c r="B19" s="11">
        <f t="shared" si="0"/>
        <v>2.5</v>
      </c>
      <c r="C19" s="11">
        <v>1.5</v>
      </c>
      <c r="D19" s="11">
        <v>0.5</v>
      </c>
      <c r="E19" s="11">
        <v>0.5</v>
      </c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63" t="str">
        <f>IF('12'!$A37="","",'12'!$A37)</f>
        <v/>
      </c>
      <c r="N19" s="63" t="str">
        <f>IF('12'!$A41="","",'12'!$A41)</f>
        <v/>
      </c>
      <c r="O19" s="63" t="str">
        <f>IF('12'!$A45="","",'12'!$A45)</f>
        <v/>
      </c>
      <c r="P19" s="63"/>
      <c r="Q19" s="63"/>
      <c r="R19" s="63"/>
      <c r="S19" s="63"/>
    </row>
    <row r="20" spans="1:19" x14ac:dyDescent="0.25">
      <c r="A20" s="14">
        <v>13</v>
      </c>
      <c r="B20" s="11">
        <f t="shared" si="0"/>
        <v>2.75</v>
      </c>
      <c r="C20" s="11">
        <v>1.25</v>
      </c>
      <c r="D20" s="11">
        <v>0.5</v>
      </c>
      <c r="E20" s="11">
        <v>1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63" t="str">
        <f>IF('13'!$A20="","",'13'!$A20)</f>
        <v/>
      </c>
      <c r="N20" s="63" t="str">
        <f>IF('13'!$A24="","",'13'!$A24)</f>
        <v/>
      </c>
      <c r="O20" s="63" t="str">
        <f>IF('13'!$A28="","",'13'!$A28)</f>
        <v/>
      </c>
      <c r="P20" s="63"/>
      <c r="Q20" s="63"/>
      <c r="R20" s="63"/>
      <c r="S20" s="63"/>
    </row>
    <row r="21" spans="1:19" x14ac:dyDescent="0.25">
      <c r="A21" s="14">
        <v>14</v>
      </c>
      <c r="B21" s="11">
        <f t="shared" si="0"/>
        <v>1.5</v>
      </c>
      <c r="C21" s="11">
        <v>1.5</v>
      </c>
      <c r="D21" s="11"/>
      <c r="E21" s="11"/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63" t="str">
        <f>IF('14'!$A5="","",'14'!$A5)</f>
        <v/>
      </c>
      <c r="N21" s="63"/>
      <c r="O21" s="63"/>
      <c r="P21" s="63"/>
      <c r="Q21" s="63"/>
      <c r="R21" s="63"/>
      <c r="S21" s="63"/>
    </row>
    <row r="22" spans="1:19" x14ac:dyDescent="0.25">
      <c r="A22" s="14">
        <v>15</v>
      </c>
      <c r="B22" s="11">
        <f t="shared" si="0"/>
        <v>2.75</v>
      </c>
      <c r="C22" s="11">
        <v>0.25</v>
      </c>
      <c r="D22" s="11">
        <v>0.75</v>
      </c>
      <c r="E22" s="11">
        <v>0.75</v>
      </c>
      <c r="F22" s="11">
        <v>1</v>
      </c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63" t="str">
        <f>IF('15'!$A24="","",'15'!$A24)</f>
        <v/>
      </c>
      <c r="N22" s="63" t="str">
        <f>IF('15'!$A28="","",'15'!$A28)</f>
        <v/>
      </c>
      <c r="O22" s="63" t="str">
        <f>IF('15'!$A32="","",'15'!$A32)</f>
        <v/>
      </c>
      <c r="P22" s="63" t="str">
        <f>IF('15'!$A36="","",'15'!$A36)</f>
        <v/>
      </c>
      <c r="Q22" s="63"/>
      <c r="R22" s="63"/>
      <c r="S22" s="63"/>
    </row>
    <row r="23" spans="1:19" x14ac:dyDescent="0.25">
      <c r="A23" s="14">
        <v>16</v>
      </c>
      <c r="B23" s="11">
        <f t="shared" si="0"/>
        <v>2</v>
      </c>
      <c r="C23" s="11">
        <v>0.75</v>
      </c>
      <c r="D23" s="11">
        <v>0.5</v>
      </c>
      <c r="E23" s="11">
        <v>0.25</v>
      </c>
      <c r="F23" s="11">
        <v>0.5</v>
      </c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63" t="str">
        <f>IF('16'!$A29="","",'16'!$A29)</f>
        <v/>
      </c>
      <c r="N23" s="63" t="str">
        <f>IF('16'!$A33="","",'16'!$A33)</f>
        <v/>
      </c>
      <c r="O23" s="63" t="str">
        <f>IF('16'!$A37="","",'16'!$A37)</f>
        <v/>
      </c>
      <c r="P23" s="63" t="str">
        <f>IF('16'!$A41="","",'16'!$A41)</f>
        <v/>
      </c>
      <c r="Q23" s="63"/>
      <c r="R23" s="63"/>
      <c r="S23" s="63"/>
    </row>
    <row r="24" spans="1:19" x14ac:dyDescent="0.25">
      <c r="A24" s="14">
        <v>17</v>
      </c>
      <c r="B24" s="11">
        <f t="shared" si="0"/>
        <v>3.5</v>
      </c>
      <c r="C24" s="11">
        <v>3</v>
      </c>
      <c r="D24" s="11">
        <v>0.5</v>
      </c>
      <c r="E24" s="11"/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63" t="str">
        <f>IF('17'!$A19="","",'17'!$A19)</f>
        <v/>
      </c>
      <c r="N24" s="63" t="str">
        <f>IF('17'!$A23="","",'17'!$A23)</f>
        <v/>
      </c>
      <c r="O24" s="63"/>
      <c r="P24" s="63"/>
      <c r="Q24" s="63"/>
      <c r="R24" s="63"/>
      <c r="S24" s="63"/>
    </row>
    <row r="25" spans="1:19" x14ac:dyDescent="0.25">
      <c r="A25" s="14">
        <v>18</v>
      </c>
      <c r="B25" s="11">
        <f t="shared" si="0"/>
        <v>1.75</v>
      </c>
      <c r="C25" s="11">
        <v>1.25</v>
      </c>
      <c r="D25" s="11">
        <v>0.5</v>
      </c>
      <c r="E25" s="11"/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63" t="str">
        <f>IF('18'!$A19="","",'18'!$A19)</f>
        <v/>
      </c>
      <c r="N25" s="63" t="str">
        <f>IF('18'!$A23="","",'18'!$A23)</f>
        <v/>
      </c>
      <c r="O25" s="63"/>
      <c r="P25" s="63"/>
      <c r="Q25" s="63"/>
      <c r="R25" s="63"/>
      <c r="S25" s="63"/>
    </row>
    <row r="26" spans="1:19" x14ac:dyDescent="0.25">
      <c r="A26" s="14">
        <v>19</v>
      </c>
      <c r="B26" s="11">
        <f t="shared" si="0"/>
        <v>1.5</v>
      </c>
      <c r="C26" s="11">
        <v>1.5</v>
      </c>
      <c r="D26" s="11"/>
      <c r="E26" s="11"/>
      <c r="F26" s="11"/>
      <c r="G26" s="11"/>
      <c r="H26" s="11"/>
      <c r="I26" s="11"/>
      <c r="J26" s="10" t="str">
        <f t="shared" ca="1" si="1"/>
        <v>Incomplete</v>
      </c>
      <c r="L26" s="14">
        <f t="shared" si="2"/>
        <v>19</v>
      </c>
      <c r="M26" s="63" t="str">
        <f>IF('19'!$A5="","",'19'!$A5)</f>
        <v/>
      </c>
      <c r="N26" s="63"/>
      <c r="O26" s="63"/>
      <c r="P26" s="63"/>
      <c r="Q26" s="63"/>
      <c r="R26" s="63"/>
      <c r="S26" s="63"/>
    </row>
    <row r="27" spans="1:19" x14ac:dyDescent="0.25">
      <c r="A27" s="14">
        <v>20</v>
      </c>
      <c r="B27" s="11">
        <f t="shared" si="0"/>
        <v>2.25</v>
      </c>
      <c r="C27" s="11">
        <v>0.5</v>
      </c>
      <c r="D27" s="11">
        <v>1.25</v>
      </c>
      <c r="E27" s="11">
        <v>0.25</v>
      </c>
      <c r="F27" s="11">
        <v>0.25</v>
      </c>
      <c r="G27" s="11"/>
      <c r="H27" s="11"/>
      <c r="I27" s="11"/>
      <c r="J27" s="10" t="str">
        <f t="shared" ref="J27:J31" ca="1" si="3">INDIRECT("'"&amp;A27&amp;"'!B1")</f>
        <v>Incomplete</v>
      </c>
      <c r="L27" s="14">
        <f t="shared" ref="L27:L31" si="4">A27</f>
        <v>20</v>
      </c>
      <c r="M27" s="63" t="str">
        <f>IF('20'!$A31="","",'20'!$A31)</f>
        <v/>
      </c>
      <c r="N27" s="63" t="str">
        <f>IF('20'!$A35="","",'20'!$A35)</f>
        <v/>
      </c>
      <c r="O27" s="63" t="str">
        <f>IF('20'!$A39="","",'20'!$A39)</f>
        <v/>
      </c>
      <c r="P27" s="63" t="str">
        <f>IF('20'!$A43="","",'20'!$A43)</f>
        <v/>
      </c>
      <c r="Q27" s="63"/>
      <c r="R27" s="63"/>
      <c r="S27" s="63"/>
    </row>
    <row r="28" spans="1:19" x14ac:dyDescent="0.25">
      <c r="A28" s="14">
        <v>21</v>
      </c>
      <c r="B28" s="11">
        <f t="shared" si="0"/>
        <v>1.5</v>
      </c>
      <c r="C28" s="11">
        <v>1.5</v>
      </c>
      <c r="D28" s="11"/>
      <c r="E28" s="11"/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63" t="str">
        <f>IF('21'!$A5="","",'21'!$A5)</f>
        <v/>
      </c>
      <c r="N28" s="63"/>
      <c r="O28" s="63"/>
      <c r="P28" s="63"/>
      <c r="Q28" s="63"/>
      <c r="R28" s="63"/>
      <c r="S28" s="63"/>
    </row>
    <row r="29" spans="1:19" x14ac:dyDescent="0.25">
      <c r="A29" s="14">
        <v>22</v>
      </c>
      <c r="B29" s="11">
        <f t="shared" si="0"/>
        <v>1.75</v>
      </c>
      <c r="C29" s="11">
        <v>0.75</v>
      </c>
      <c r="D29" s="11">
        <v>1</v>
      </c>
      <c r="E29" s="11"/>
      <c r="F29" s="11"/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63" t="str">
        <f>IF('22'!$A26="","",'22'!$A26)</f>
        <v/>
      </c>
      <c r="N29" s="63" t="str">
        <f>IF('22'!$A30="","",'22'!$A30)</f>
        <v/>
      </c>
      <c r="O29" s="63"/>
      <c r="P29" s="63"/>
      <c r="Q29" s="63"/>
      <c r="R29" s="63"/>
      <c r="S29" s="63"/>
    </row>
    <row r="30" spans="1:19" x14ac:dyDescent="0.25">
      <c r="A30" s="18">
        <v>23</v>
      </c>
      <c r="B30" s="11">
        <f t="shared" si="0"/>
        <v>2.25</v>
      </c>
      <c r="C30" s="11">
        <v>0.25</v>
      </c>
      <c r="D30" s="11">
        <v>1.75</v>
      </c>
      <c r="E30" s="11">
        <v>0.25</v>
      </c>
      <c r="F30" s="11"/>
      <c r="G30" s="11"/>
      <c r="H30" s="11"/>
      <c r="I30" s="11"/>
      <c r="J30" s="10" t="str">
        <f t="shared" ca="1" si="3"/>
        <v>Incomplete</v>
      </c>
      <c r="L30" s="14">
        <f t="shared" si="4"/>
        <v>23</v>
      </c>
      <c r="M30" s="63" t="str">
        <f>IF('23'!$A29="","",'23'!$A29)</f>
        <v/>
      </c>
      <c r="N30" s="63" t="str">
        <f>IF('23'!$A33="","",'23'!$A33)</f>
        <v/>
      </c>
      <c r="O30" s="63" t="str">
        <f>IF('23'!$A37="","",'23'!$A37)</f>
        <v/>
      </c>
      <c r="P30" s="63"/>
      <c r="Q30" s="63"/>
      <c r="R30" s="63"/>
      <c r="S30" s="63"/>
    </row>
    <row r="31" spans="1:19" x14ac:dyDescent="0.25">
      <c r="A31" s="18">
        <v>24</v>
      </c>
      <c r="B31" s="11">
        <f t="shared" si="0"/>
        <v>3.5</v>
      </c>
      <c r="C31" s="11">
        <v>1.25</v>
      </c>
      <c r="D31" s="11">
        <v>1.25</v>
      </c>
      <c r="E31" s="11">
        <v>0.5</v>
      </c>
      <c r="F31" s="11">
        <v>0.5</v>
      </c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63" t="str">
        <f>IF('24'!$A27="","",'24'!$A27)</f>
        <v/>
      </c>
      <c r="N31" s="63" t="str">
        <f>IF('24'!$A31="","",'24'!$A31)</f>
        <v/>
      </c>
      <c r="O31" s="63" t="str">
        <f>IF('24'!$A35="","",'24'!$A35)</f>
        <v/>
      </c>
      <c r="P31" s="63" t="str">
        <f>IF('24'!$A39="","",'24'!$A39)</f>
        <v/>
      </c>
      <c r="Q31" s="63"/>
      <c r="R31" s="63"/>
      <c r="S31" s="63"/>
    </row>
  </sheetData>
  <mergeCells count="1">
    <mergeCell ref="B6:B7"/>
  </mergeCells>
  <conditionalFormatting sqref="J8:J31">
    <cfRule type="cellIs" dxfId="83" priority="197" operator="equal">
      <formula>"Finished"</formula>
    </cfRule>
    <cfRule type="cellIs" dxfId="82" priority="198" operator="equal">
      <formula>"Flag for Review"</formula>
    </cfRule>
    <cfRule type="cellIs" dxfId="81" priority="199" operator="equal">
      <formula>"Incomplete"</formula>
    </cfRule>
  </conditionalFormatting>
  <conditionalFormatting sqref="P2">
    <cfRule type="expression" dxfId="80" priority="36">
      <formula>LEN(P2)=0</formula>
    </cfRule>
    <cfRule type="cellIs" dxfId="79" priority="194" operator="greaterThanOrEqual">
      <formula>0.75</formula>
    </cfRule>
    <cfRule type="cellIs" dxfId="78" priority="195" operator="greaterThanOrEqual">
      <formula>0.65</formula>
    </cfRule>
    <cfRule type="cellIs" dxfId="77" priority="196" operator="greaterThanOrEqual">
      <formula>0</formula>
    </cfRule>
  </conditionalFormatting>
  <conditionalFormatting sqref="C8:I31">
    <cfRule type="containsBlanks" dxfId="76" priority="200">
      <formula>LEN(TRIM(C8))=0</formula>
    </cfRule>
  </conditionalFormatting>
  <conditionalFormatting sqref="M8:S31">
    <cfRule type="expression" dxfId="75" priority="9">
      <formula>C8=""</formula>
    </cfRule>
    <cfRule type="expression" dxfId="74" priority="10">
      <formula>M8/C8&gt;=0.75</formula>
    </cfRule>
    <cfRule type="expression" dxfId="73" priority="11">
      <formula>M8/C8&gt;=0.65</formula>
    </cfRule>
    <cfRule type="expression" dxfId="72" priority="1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9" width="11.5703125" style="29" customWidth="1"/>
    <col min="10" max="16384" width="9.140625" style="29"/>
  </cols>
  <sheetData>
    <row r="1" spans="1:9" x14ac:dyDescent="0.25">
      <c r="A1" s="7">
        <v>1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28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37</v>
      </c>
      <c r="C3" s="26"/>
      <c r="D3" s="26"/>
      <c r="E3" s="26"/>
      <c r="F3" s="26"/>
      <c r="G3" s="26"/>
      <c r="H3" s="26"/>
      <c r="I3" s="31"/>
    </row>
    <row r="4" spans="1:9" ht="15.75" thickBot="1" x14ac:dyDescent="0.3">
      <c r="A4" s="9">
        <f>INDEX('Point Grid'!B:B,MATCH('1'!A1,'Point Grid'!A:A,0))</f>
        <v>2.5</v>
      </c>
      <c r="B4" s="26" t="s">
        <v>38</v>
      </c>
      <c r="C4" s="26"/>
      <c r="D4" s="26"/>
      <c r="E4" s="26"/>
      <c r="F4" s="26"/>
      <c r="G4" s="26"/>
      <c r="H4" s="26"/>
      <c r="I4" s="31"/>
    </row>
    <row r="5" spans="1:9" ht="15.75" thickBot="1" x14ac:dyDescent="0.3">
      <c r="A5" s="5"/>
      <c r="B5" s="40"/>
      <c r="C5" s="24"/>
      <c r="D5" s="24"/>
      <c r="E5" s="24"/>
      <c r="F5" s="24"/>
      <c r="G5" s="24"/>
      <c r="H5" s="24"/>
      <c r="I5" s="25"/>
    </row>
    <row r="6" spans="1:9" x14ac:dyDescent="0.25">
      <c r="A6" s="35"/>
      <c r="B6" s="24" t="s">
        <v>39</v>
      </c>
      <c r="C6" s="26"/>
      <c r="D6" s="26"/>
      <c r="E6" s="26"/>
      <c r="F6" s="26"/>
      <c r="G6" s="26"/>
      <c r="H6" s="26"/>
      <c r="I6" s="31"/>
    </row>
    <row r="7" spans="1:9" x14ac:dyDescent="0.25">
      <c r="A7" s="9"/>
      <c r="B7" s="40"/>
      <c r="C7" s="26"/>
      <c r="D7" s="26"/>
      <c r="E7" s="26"/>
      <c r="F7" s="26"/>
      <c r="G7" s="26"/>
      <c r="H7" s="26"/>
      <c r="I7" s="31"/>
    </row>
    <row r="8" spans="1:9" x14ac:dyDescent="0.25">
      <c r="A8" s="416"/>
      <c r="B8" s="26" t="s">
        <v>40</v>
      </c>
      <c r="C8" s="40"/>
      <c r="D8" s="40"/>
      <c r="E8" s="40"/>
      <c r="F8" s="40"/>
      <c r="G8" s="40"/>
      <c r="H8" s="40"/>
      <c r="I8" s="31"/>
    </row>
    <row r="9" spans="1:9" x14ac:dyDescent="0.25">
      <c r="A9" s="35"/>
      <c r="B9" s="26" t="s">
        <v>42</v>
      </c>
      <c r="C9" s="40"/>
      <c r="D9" s="40"/>
      <c r="E9" s="40"/>
      <c r="F9" s="40"/>
      <c r="G9" s="40"/>
      <c r="H9" s="40"/>
      <c r="I9" s="31"/>
    </row>
    <row r="10" spans="1:9" x14ac:dyDescent="0.25">
      <c r="A10" s="35"/>
      <c r="B10" s="40" t="s">
        <v>45</v>
      </c>
      <c r="C10" s="26"/>
      <c r="D10" s="26"/>
      <c r="E10" s="26"/>
      <c r="F10" s="26"/>
      <c r="G10" s="26"/>
      <c r="H10" s="26"/>
      <c r="I10" s="31"/>
    </row>
    <row r="11" spans="1:9" x14ac:dyDescent="0.25">
      <c r="A11" s="9"/>
      <c r="B11" s="40"/>
      <c r="C11" s="26"/>
      <c r="D11" s="26"/>
      <c r="E11" s="26"/>
      <c r="F11" s="26"/>
      <c r="G11" s="26"/>
      <c r="H11" s="26"/>
      <c r="I11" s="31"/>
    </row>
    <row r="12" spans="1:9" x14ac:dyDescent="0.25">
      <c r="A12" s="196"/>
      <c r="B12" s="40" t="s">
        <v>41</v>
      </c>
      <c r="C12" s="40"/>
      <c r="D12" s="40"/>
      <c r="E12" s="40"/>
      <c r="F12" s="40"/>
      <c r="G12" s="40"/>
      <c r="H12" s="40"/>
      <c r="I12" s="31"/>
    </row>
    <row r="13" spans="1:9" x14ac:dyDescent="0.25">
      <c r="A13" s="35"/>
      <c r="B13" s="40" t="s">
        <v>43</v>
      </c>
      <c r="C13" s="40"/>
      <c r="D13" s="40"/>
      <c r="E13" s="40"/>
      <c r="F13" s="40"/>
      <c r="G13" s="40"/>
      <c r="H13" s="40"/>
      <c r="I13" s="31"/>
    </row>
    <row r="14" spans="1:9" x14ac:dyDescent="0.25">
      <c r="A14" s="35"/>
      <c r="B14" s="26" t="s">
        <v>44</v>
      </c>
      <c r="C14" s="26"/>
      <c r="D14" s="26"/>
      <c r="E14" s="26"/>
      <c r="F14" s="26"/>
      <c r="G14" s="26"/>
      <c r="H14" s="26"/>
      <c r="I14" s="31"/>
    </row>
    <row r="15" spans="1:9" x14ac:dyDescent="0.25">
      <c r="A15" s="9"/>
      <c r="B15" s="26"/>
      <c r="C15" s="26"/>
      <c r="D15" s="26"/>
      <c r="E15" s="26"/>
      <c r="F15" s="26"/>
      <c r="G15" s="26"/>
      <c r="H15" s="26"/>
      <c r="I15" s="31"/>
    </row>
    <row r="16" spans="1:9" x14ac:dyDescent="0.25">
      <c r="A16" s="196"/>
      <c r="B16" s="26"/>
      <c r="C16" s="26"/>
      <c r="D16" s="26"/>
      <c r="E16" s="26"/>
      <c r="F16" s="26"/>
      <c r="G16" s="26"/>
      <c r="H16" s="26"/>
      <c r="I16" s="31"/>
    </row>
    <row r="17" spans="1:9" x14ac:dyDescent="0.25">
      <c r="A17" s="35"/>
      <c r="B17" s="26"/>
      <c r="C17" s="26"/>
      <c r="D17" s="26"/>
      <c r="E17" s="26"/>
      <c r="F17" s="26"/>
      <c r="G17" s="26"/>
      <c r="H17" s="26"/>
      <c r="I17" s="31"/>
    </row>
    <row r="18" spans="1:9" x14ac:dyDescent="0.25">
      <c r="A18" s="35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5"/>
      <c r="B19" s="26"/>
      <c r="C19" s="26"/>
      <c r="D19" s="26"/>
      <c r="E19" s="26"/>
      <c r="F19" s="26"/>
      <c r="G19" s="26"/>
      <c r="H19" s="26"/>
      <c r="I19" s="31"/>
    </row>
    <row r="20" spans="1:9" ht="15.75" thickBot="1" x14ac:dyDescent="0.3">
      <c r="A20" s="23"/>
      <c r="B20" s="33"/>
      <c r="C20" s="33"/>
      <c r="D20" s="33"/>
      <c r="E20" s="33"/>
      <c r="F20" s="33"/>
      <c r="G20" s="33"/>
      <c r="H20" s="33"/>
      <c r="I20" s="34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8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4" style="29" customWidth="1"/>
    <col min="3" max="3" width="17.140625" style="29" customWidth="1"/>
    <col min="4" max="4" width="21" style="29" customWidth="1"/>
    <col min="5" max="5" width="19.42578125" style="29" customWidth="1"/>
    <col min="6" max="6" width="12.140625" style="29" customWidth="1"/>
    <col min="7" max="7" width="23" style="29" customWidth="1"/>
    <col min="8" max="9" width="10.140625" style="29" customWidth="1"/>
    <col min="10" max="16384" width="9.140625" style="29"/>
  </cols>
  <sheetData>
    <row r="1" spans="1:9" x14ac:dyDescent="0.25">
      <c r="A1" s="7">
        <v>2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29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46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Grid'!B:B,MATCH('2'!A1,'Point Grid'!A:A,0))</f>
        <v>2</v>
      </c>
      <c r="B4" s="26"/>
      <c r="C4" s="26"/>
      <c r="D4" s="26"/>
      <c r="E4" s="26"/>
      <c r="F4" s="26"/>
      <c r="G4" s="26"/>
      <c r="H4" s="26"/>
      <c r="I4" s="31"/>
    </row>
    <row r="5" spans="1:9" s="102" customFormat="1" ht="15" customHeight="1" x14ac:dyDescent="0.25">
      <c r="A5" s="101"/>
      <c r="B5" s="134" t="s">
        <v>55</v>
      </c>
      <c r="C5" s="135"/>
      <c r="D5" s="135"/>
      <c r="E5" s="135"/>
      <c r="F5" s="135"/>
      <c r="G5" s="136"/>
      <c r="H5" s="109"/>
      <c r="I5" s="37"/>
    </row>
    <row r="6" spans="1:9" s="102" customFormat="1" ht="15" customHeight="1" x14ac:dyDescent="0.25">
      <c r="A6" s="420"/>
      <c r="B6" s="105"/>
      <c r="C6" s="106"/>
      <c r="D6" s="106"/>
      <c r="E6" s="106"/>
      <c r="F6" s="110" t="s">
        <v>53</v>
      </c>
      <c r="G6" s="111"/>
      <c r="H6" s="112"/>
      <c r="I6" s="37"/>
    </row>
    <row r="7" spans="1:9" s="102" customFormat="1" ht="15" customHeight="1" x14ac:dyDescent="0.25">
      <c r="A7" s="420"/>
      <c r="B7" s="107"/>
      <c r="C7" s="113" t="s">
        <v>47</v>
      </c>
      <c r="D7" s="113" t="s">
        <v>49</v>
      </c>
      <c r="E7" s="113" t="s">
        <v>50</v>
      </c>
      <c r="F7" s="114" t="s">
        <v>51</v>
      </c>
      <c r="G7" s="115"/>
      <c r="H7" s="112"/>
      <c r="I7" s="37"/>
    </row>
    <row r="8" spans="1:9" s="102" customFormat="1" ht="15" customHeight="1" x14ac:dyDescent="0.25">
      <c r="A8" s="420"/>
      <c r="B8" s="116" t="s">
        <v>56</v>
      </c>
      <c r="C8" s="117" t="s">
        <v>48</v>
      </c>
      <c r="D8" s="117" t="s">
        <v>48</v>
      </c>
      <c r="E8" s="117" t="s">
        <v>48</v>
      </c>
      <c r="F8" s="108" t="s">
        <v>52</v>
      </c>
      <c r="G8" s="108" t="s">
        <v>54</v>
      </c>
      <c r="H8" s="100"/>
      <c r="I8" s="37"/>
    </row>
    <row r="9" spans="1:9" s="102" customFormat="1" ht="15" customHeight="1" x14ac:dyDescent="0.25">
      <c r="A9" s="420"/>
      <c r="B9" s="121" t="s">
        <v>57</v>
      </c>
      <c r="C9" s="127" t="s">
        <v>58</v>
      </c>
      <c r="D9" s="122" t="s">
        <v>59</v>
      </c>
      <c r="E9" s="127" t="s">
        <v>58</v>
      </c>
      <c r="F9" s="123">
        <v>800</v>
      </c>
      <c r="G9" s="127" t="s">
        <v>60</v>
      </c>
      <c r="H9" s="109"/>
      <c r="I9" s="37"/>
    </row>
    <row r="10" spans="1:9" s="102" customFormat="1" ht="15" customHeight="1" x14ac:dyDescent="0.25">
      <c r="A10" s="420"/>
      <c r="B10" s="121" t="s">
        <v>57</v>
      </c>
      <c r="C10" s="127" t="s">
        <v>58</v>
      </c>
      <c r="D10" s="122" t="s">
        <v>61</v>
      </c>
      <c r="E10" s="127" t="s">
        <v>62</v>
      </c>
      <c r="F10" s="123">
        <v>400</v>
      </c>
      <c r="G10" s="127" t="s">
        <v>63</v>
      </c>
      <c r="H10" s="109"/>
      <c r="I10" s="37"/>
    </row>
    <row r="11" spans="1:9" s="102" customFormat="1" ht="15" customHeight="1" x14ac:dyDescent="0.25">
      <c r="A11" s="420"/>
      <c r="B11" s="125"/>
      <c r="C11" s="116"/>
      <c r="D11" s="126"/>
      <c r="E11" s="116"/>
      <c r="F11" s="128"/>
      <c r="G11" s="116" t="s">
        <v>64</v>
      </c>
      <c r="H11" s="109"/>
      <c r="I11" s="37"/>
    </row>
    <row r="12" spans="1:9" s="102" customFormat="1" ht="15" customHeight="1" x14ac:dyDescent="0.25">
      <c r="A12" s="420"/>
      <c r="B12" s="129" t="s">
        <v>65</v>
      </c>
      <c r="C12" s="130" t="s">
        <v>62</v>
      </c>
      <c r="D12" s="131" t="s">
        <v>66</v>
      </c>
      <c r="E12" s="130" t="s">
        <v>62</v>
      </c>
      <c r="F12" s="132">
        <v>1000</v>
      </c>
      <c r="G12" s="130" t="s">
        <v>60</v>
      </c>
      <c r="H12" s="109"/>
      <c r="I12" s="37"/>
    </row>
    <row r="13" spans="1:9" s="102" customFormat="1" ht="15" customHeight="1" x14ac:dyDescent="0.25">
      <c r="A13" s="101"/>
      <c r="B13" s="144" t="s">
        <v>33</v>
      </c>
      <c r="C13" s="130" t="s">
        <v>67</v>
      </c>
      <c r="D13" s="131" t="s">
        <v>68</v>
      </c>
      <c r="E13" s="130" t="s">
        <v>67</v>
      </c>
      <c r="F13" s="133">
        <v>500</v>
      </c>
      <c r="G13" s="130" t="s">
        <v>60</v>
      </c>
      <c r="H13" s="109"/>
      <c r="I13" s="37"/>
    </row>
    <row r="14" spans="1:9" s="102" customFormat="1" ht="15" customHeight="1" x14ac:dyDescent="0.25">
      <c r="A14" s="35"/>
      <c r="B14" s="145" t="s">
        <v>33</v>
      </c>
      <c r="C14" s="116" t="s">
        <v>69</v>
      </c>
      <c r="D14" s="126" t="s">
        <v>70</v>
      </c>
      <c r="E14" s="116" t="s">
        <v>71</v>
      </c>
      <c r="F14" s="126" t="s">
        <v>72</v>
      </c>
      <c r="G14" s="116" t="s">
        <v>73</v>
      </c>
      <c r="H14" s="109"/>
      <c r="I14" s="37"/>
    </row>
    <row r="15" spans="1:9" s="102" customFormat="1" ht="15" customHeight="1" x14ac:dyDescent="0.25">
      <c r="A15" s="9"/>
      <c r="B15" s="422"/>
      <c r="C15" s="422"/>
      <c r="D15" s="422"/>
      <c r="E15" s="422"/>
      <c r="F15" s="81"/>
      <c r="G15" s="104"/>
      <c r="H15" s="104"/>
      <c r="I15" s="37"/>
    </row>
    <row r="16" spans="1:9" s="102" customFormat="1" ht="15" customHeight="1" x14ac:dyDescent="0.25">
      <c r="A16" s="196"/>
      <c r="B16" s="137" t="s">
        <v>74</v>
      </c>
      <c r="C16" s="138"/>
      <c r="D16" s="138"/>
      <c r="E16" s="139"/>
      <c r="F16" s="81"/>
      <c r="G16" s="104"/>
      <c r="H16" s="104"/>
      <c r="I16" s="37"/>
    </row>
    <row r="17" spans="1:9" s="102" customFormat="1" ht="15" customHeight="1" x14ac:dyDescent="0.25">
      <c r="A17" s="420"/>
      <c r="B17" s="141" t="s">
        <v>56</v>
      </c>
      <c r="C17" s="146" t="s">
        <v>75</v>
      </c>
      <c r="D17" s="146" t="s">
        <v>76</v>
      </c>
      <c r="E17" s="142" t="s">
        <v>77</v>
      </c>
      <c r="F17" s="104"/>
      <c r="G17" s="104"/>
      <c r="H17" s="104"/>
      <c r="I17" s="37"/>
    </row>
    <row r="18" spans="1:9" s="102" customFormat="1" ht="15" customHeight="1" x14ac:dyDescent="0.25">
      <c r="A18" s="420"/>
      <c r="B18" s="124" t="s">
        <v>57</v>
      </c>
      <c r="C18" s="114" t="s">
        <v>78</v>
      </c>
      <c r="D18" s="114" t="s">
        <v>79</v>
      </c>
      <c r="E18" s="140">
        <v>500</v>
      </c>
      <c r="F18" s="104"/>
      <c r="G18" s="104"/>
      <c r="H18" s="104"/>
      <c r="I18" s="37"/>
    </row>
    <row r="19" spans="1:9" s="102" customFormat="1" ht="15" customHeight="1" x14ac:dyDescent="0.25">
      <c r="A19" s="420"/>
      <c r="B19" s="129" t="s">
        <v>57</v>
      </c>
      <c r="C19" s="130" t="s">
        <v>80</v>
      </c>
      <c r="D19" s="130" t="s">
        <v>81</v>
      </c>
      <c r="E19" s="143">
        <v>200</v>
      </c>
      <c r="F19" s="104"/>
      <c r="G19" s="104"/>
      <c r="H19" s="104"/>
      <c r="I19" s="37"/>
    </row>
    <row r="20" spans="1:9" s="102" customFormat="1" ht="15" customHeight="1" x14ac:dyDescent="0.25">
      <c r="A20" s="420"/>
      <c r="B20" s="124" t="s">
        <v>65</v>
      </c>
      <c r="C20" s="114" t="s">
        <v>67</v>
      </c>
      <c r="D20" s="114" t="s">
        <v>82</v>
      </c>
      <c r="E20" s="140">
        <v>500</v>
      </c>
      <c r="F20" s="104"/>
      <c r="G20" s="104"/>
      <c r="H20" s="104"/>
      <c r="I20" s="37"/>
    </row>
    <row r="21" spans="1:9" s="102" customFormat="1" ht="15" customHeight="1" x14ac:dyDescent="0.25">
      <c r="A21" s="420"/>
      <c r="B21" s="144" t="s">
        <v>33</v>
      </c>
      <c r="C21" s="130" t="s">
        <v>83</v>
      </c>
      <c r="D21" s="130" t="s">
        <v>82</v>
      </c>
      <c r="E21" s="143">
        <v>750</v>
      </c>
      <c r="F21" s="104"/>
      <c r="G21" s="104"/>
      <c r="H21" s="104"/>
      <c r="I21" s="37"/>
    </row>
    <row r="22" spans="1:9" s="102" customFormat="1" ht="15" customHeight="1" x14ac:dyDescent="0.25">
      <c r="A22" s="420"/>
      <c r="B22" s="109"/>
      <c r="C22" s="109"/>
      <c r="D22" s="109"/>
      <c r="E22" s="118"/>
      <c r="F22" s="104"/>
      <c r="G22" s="104"/>
      <c r="H22" s="104"/>
      <c r="I22" s="37"/>
    </row>
    <row r="23" spans="1:9" s="102" customFormat="1" ht="15" customHeight="1" x14ac:dyDescent="0.25">
      <c r="A23" s="420"/>
      <c r="B23" s="119" t="s">
        <v>84</v>
      </c>
      <c r="C23" s="109"/>
      <c r="D23" s="109"/>
      <c r="E23" s="118"/>
      <c r="F23" s="104"/>
      <c r="G23" s="104"/>
      <c r="H23" s="104"/>
      <c r="I23" s="37"/>
    </row>
    <row r="24" spans="1:9" s="102" customFormat="1" ht="15" customHeight="1" x14ac:dyDescent="0.25">
      <c r="A24" s="35" t="s">
        <v>2</v>
      </c>
      <c r="B24" s="119"/>
      <c r="C24" s="119"/>
      <c r="D24" s="119"/>
      <c r="E24" s="120"/>
      <c r="F24" s="81"/>
      <c r="G24" s="81"/>
      <c r="H24" s="81"/>
      <c r="I24" s="37"/>
    </row>
    <row r="25" spans="1:9" s="102" customFormat="1" ht="15" customHeight="1" thickBot="1" x14ac:dyDescent="0.3">
      <c r="A25" s="9">
        <f>INDEX('Point Grid'!$C$8:$I$31,MATCH($A$1,'Point Grid'!$A$8:$A$31,0),MATCH(A24,'Point Grid'!$C$7:$I$7,0))</f>
        <v>0.75</v>
      </c>
      <c r="B25" s="119" t="s">
        <v>85</v>
      </c>
      <c r="C25" s="119"/>
      <c r="D25" s="119"/>
      <c r="E25" s="120"/>
      <c r="F25" s="81"/>
      <c r="G25" s="81"/>
      <c r="H25" s="81"/>
      <c r="I25" s="37"/>
    </row>
    <row r="26" spans="1:9" s="102" customFormat="1" ht="15" customHeight="1" thickBot="1" x14ac:dyDescent="0.3">
      <c r="A26" s="5"/>
      <c r="B26" s="119"/>
      <c r="C26" s="119"/>
      <c r="D26" s="119"/>
      <c r="E26" s="120"/>
      <c r="F26" s="81"/>
      <c r="G26" s="81"/>
      <c r="H26" s="81"/>
      <c r="I26" s="37"/>
    </row>
    <row r="27" spans="1:9" s="102" customFormat="1" ht="15" customHeight="1" x14ac:dyDescent="0.25">
      <c r="A27" s="101"/>
      <c r="B27" s="119"/>
      <c r="C27" s="119"/>
      <c r="D27" s="119"/>
      <c r="E27" s="120"/>
      <c r="F27" s="81"/>
      <c r="G27" s="81"/>
      <c r="H27" s="81"/>
      <c r="I27" s="37"/>
    </row>
    <row r="28" spans="1:9" s="102" customFormat="1" ht="15" customHeight="1" x14ac:dyDescent="0.25">
      <c r="A28" s="35" t="s">
        <v>3</v>
      </c>
      <c r="B28" s="119" t="s">
        <v>86</v>
      </c>
      <c r="C28" s="119"/>
      <c r="D28" s="119"/>
      <c r="E28" s="120"/>
      <c r="F28" s="81"/>
      <c r="G28" s="81"/>
      <c r="H28" s="81"/>
      <c r="I28" s="37"/>
    </row>
    <row r="29" spans="1:9" s="102" customFormat="1" ht="15" customHeight="1" thickBot="1" x14ac:dyDescent="0.3">
      <c r="A29" s="9">
        <f>INDEX('Point Grid'!$C$8:$I$31,MATCH($A$1,'Point Grid'!$A$8:$A$31,0),MATCH(A28,'Point Grid'!$C$7:$I$7,0))</f>
        <v>1.25</v>
      </c>
      <c r="B29" s="119"/>
      <c r="C29" s="119"/>
      <c r="D29" s="119"/>
      <c r="E29" s="120"/>
      <c r="F29" s="81"/>
      <c r="G29" s="81"/>
      <c r="H29" s="81"/>
      <c r="I29" s="37"/>
    </row>
    <row r="30" spans="1:9" ht="15" customHeight="1" thickBot="1" x14ac:dyDescent="0.3">
      <c r="A30" s="5"/>
      <c r="B30" s="40"/>
      <c r="C30" s="40"/>
      <c r="D30" s="40"/>
      <c r="E30" s="40"/>
      <c r="F30" s="40"/>
      <c r="G30" s="40"/>
      <c r="H30" s="40"/>
      <c r="I30" s="57"/>
    </row>
    <row r="31" spans="1:9" ht="15" customHeight="1" thickBot="1" x14ac:dyDescent="0.3">
      <c r="A31" s="417"/>
      <c r="B31" s="148"/>
      <c r="C31" s="33"/>
      <c r="D31" s="33"/>
      <c r="E31" s="33"/>
      <c r="F31" s="33"/>
      <c r="G31" s="33"/>
      <c r="H31" s="33"/>
      <c r="I31" s="34"/>
    </row>
    <row r="38" spans="6:6" x14ac:dyDescent="0.25">
      <c r="F38" s="53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26:A27 A30 A16">
      <formula1>0</formula1>
      <formula2>A15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4" width="14.5703125" style="29" customWidth="1"/>
    <col min="5" max="8" width="12.5703125" style="29" customWidth="1"/>
    <col min="9" max="9" width="13.7109375" style="29" customWidth="1"/>
    <col min="10" max="16384" width="9.140625" style="29"/>
  </cols>
  <sheetData>
    <row r="1" spans="1:9" x14ac:dyDescent="0.25">
      <c r="A1" s="7">
        <v>3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87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Grid'!B:B,MATCH('3'!A1,'Point Grid'!A:A,0))</f>
        <v>1.75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74"/>
      <c r="C5" s="74" t="s">
        <v>105</v>
      </c>
      <c r="D5" s="74" t="s">
        <v>110</v>
      </c>
      <c r="E5" s="74" t="s">
        <v>112</v>
      </c>
      <c r="F5" s="74" t="s">
        <v>112</v>
      </c>
      <c r="G5" s="74" t="s">
        <v>112</v>
      </c>
      <c r="H5" s="74" t="s">
        <v>113</v>
      </c>
      <c r="I5" s="31"/>
    </row>
    <row r="6" spans="1:9" x14ac:dyDescent="0.25">
      <c r="A6" s="30"/>
      <c r="B6" s="75" t="s">
        <v>88</v>
      </c>
      <c r="C6" s="75" t="s">
        <v>114</v>
      </c>
      <c r="D6" s="75" t="s">
        <v>111</v>
      </c>
      <c r="E6" s="75" t="s">
        <v>106</v>
      </c>
      <c r="F6" s="75" t="s">
        <v>107</v>
      </c>
      <c r="G6" s="75" t="s">
        <v>108</v>
      </c>
      <c r="H6" s="75" t="s">
        <v>109</v>
      </c>
      <c r="I6" s="31"/>
    </row>
    <row r="7" spans="1:9" x14ac:dyDescent="0.25">
      <c r="A7" s="416"/>
      <c r="B7" s="60" t="s">
        <v>89</v>
      </c>
      <c r="C7" s="60" t="s">
        <v>90</v>
      </c>
      <c r="D7" s="60">
        <v>1000</v>
      </c>
      <c r="E7" s="60">
        <v>1.2</v>
      </c>
      <c r="F7" s="60">
        <v>0.85</v>
      </c>
      <c r="G7" s="60">
        <v>1</v>
      </c>
      <c r="H7" s="60">
        <v>120</v>
      </c>
      <c r="I7" s="31"/>
    </row>
    <row r="8" spans="1:9" x14ac:dyDescent="0.25">
      <c r="A8" s="416"/>
      <c r="B8" s="60" t="s">
        <v>91</v>
      </c>
      <c r="C8" s="60" t="s">
        <v>92</v>
      </c>
      <c r="D8" s="60">
        <v>1112</v>
      </c>
      <c r="E8" s="60">
        <v>1.2</v>
      </c>
      <c r="F8" s="60">
        <v>0.85</v>
      </c>
      <c r="G8" s="60">
        <v>1</v>
      </c>
      <c r="H8" s="60">
        <v>120</v>
      </c>
      <c r="I8" s="31"/>
    </row>
    <row r="9" spans="1:9" x14ac:dyDescent="0.25">
      <c r="A9" s="416"/>
      <c r="B9" s="60" t="s">
        <v>93</v>
      </c>
      <c r="C9" s="60" t="s">
        <v>90</v>
      </c>
      <c r="D9" s="60">
        <v>1175</v>
      </c>
      <c r="E9" s="60">
        <v>1.1000000000000001</v>
      </c>
      <c r="F9" s="60">
        <v>0.75</v>
      </c>
      <c r="G9" s="60">
        <v>1</v>
      </c>
      <c r="H9" s="60">
        <v>120</v>
      </c>
      <c r="I9" s="31"/>
    </row>
    <row r="10" spans="1:9" x14ac:dyDescent="0.25">
      <c r="A10" s="416"/>
      <c r="B10" s="60" t="s">
        <v>94</v>
      </c>
      <c r="C10" s="60" t="s">
        <v>95</v>
      </c>
      <c r="D10" s="60">
        <v>1175</v>
      </c>
      <c r="E10" s="60">
        <v>1.1000000000000001</v>
      </c>
      <c r="F10" s="60">
        <v>0.75</v>
      </c>
      <c r="G10" s="60">
        <v>1</v>
      </c>
      <c r="H10" s="60">
        <v>132</v>
      </c>
      <c r="I10" s="31"/>
    </row>
    <row r="11" spans="1:9" x14ac:dyDescent="0.25">
      <c r="A11" s="416"/>
      <c r="B11" s="40"/>
      <c r="C11" s="39"/>
      <c r="D11" s="39"/>
      <c r="E11" s="39"/>
      <c r="F11" s="39"/>
      <c r="G11" s="39"/>
      <c r="H11" s="39"/>
      <c r="I11" s="31"/>
    </row>
    <row r="12" spans="1:9" x14ac:dyDescent="0.25">
      <c r="A12" s="416"/>
      <c r="B12" s="27" t="s">
        <v>96</v>
      </c>
      <c r="C12" s="39"/>
      <c r="D12" s="39"/>
      <c r="E12" s="39"/>
      <c r="F12" s="39"/>
      <c r="G12" s="39"/>
      <c r="H12" s="39"/>
      <c r="I12" s="31"/>
    </row>
    <row r="13" spans="1:9" x14ac:dyDescent="0.25">
      <c r="A13" s="416"/>
      <c r="B13" s="27" t="s">
        <v>97</v>
      </c>
      <c r="C13" s="39"/>
      <c r="D13" s="39"/>
      <c r="E13" s="39"/>
      <c r="F13" s="39"/>
      <c r="G13" s="39"/>
      <c r="H13" s="39"/>
      <c r="I13" s="31"/>
    </row>
    <row r="14" spans="1:9" x14ac:dyDescent="0.25">
      <c r="A14" s="416"/>
      <c r="B14" s="27" t="s">
        <v>98</v>
      </c>
      <c r="C14" s="26"/>
      <c r="D14" s="26"/>
      <c r="E14" s="26"/>
      <c r="F14" s="26"/>
      <c r="G14" s="26"/>
      <c r="H14" s="26"/>
      <c r="I14" s="31"/>
    </row>
    <row r="15" spans="1:9" x14ac:dyDescent="0.25">
      <c r="A15" s="416"/>
      <c r="B15" s="40"/>
      <c r="C15" s="26"/>
      <c r="D15" s="26"/>
      <c r="E15" s="26"/>
      <c r="F15" s="26"/>
      <c r="G15" s="26"/>
      <c r="H15" s="26"/>
      <c r="I15" s="31"/>
    </row>
    <row r="16" spans="1:9" x14ac:dyDescent="0.25">
      <c r="A16" s="35" t="s">
        <v>2</v>
      </c>
      <c r="B16" s="27" t="s">
        <v>99</v>
      </c>
      <c r="C16" s="26"/>
      <c r="D16" s="26"/>
      <c r="E16" s="26"/>
      <c r="F16" s="26"/>
      <c r="G16" s="26"/>
      <c r="H16" s="26"/>
      <c r="I16" s="31"/>
    </row>
    <row r="17" spans="1:9" ht="15.75" thickBot="1" x14ac:dyDescent="0.3">
      <c r="A17" s="9">
        <f>INDEX('Point Grid'!$C$8:$I$31,MATCH($A$1,'Point Grid'!$A$8:$A$31,0),MATCH(A16,'Point Grid'!$C$7:$I$7,0))</f>
        <v>0.75</v>
      </c>
      <c r="B17" s="40" t="s">
        <v>100</v>
      </c>
      <c r="C17" s="26"/>
      <c r="D17" s="26"/>
      <c r="E17" s="26"/>
      <c r="F17" s="26"/>
      <c r="G17" s="26"/>
      <c r="H17" s="26"/>
      <c r="I17" s="31"/>
    </row>
    <row r="18" spans="1:9" ht="15.75" thickBot="1" x14ac:dyDescent="0.3">
      <c r="A18" s="5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0"/>
      <c r="B19" s="26"/>
      <c r="C19" s="26"/>
      <c r="D19" s="26"/>
      <c r="E19" s="26"/>
      <c r="F19" s="26"/>
      <c r="G19" s="26"/>
      <c r="H19" s="26"/>
      <c r="I19" s="31"/>
    </row>
    <row r="20" spans="1:9" x14ac:dyDescent="0.25">
      <c r="A20" s="35" t="s">
        <v>3</v>
      </c>
      <c r="B20" s="26" t="s">
        <v>101</v>
      </c>
      <c r="C20" s="26"/>
      <c r="D20" s="26"/>
      <c r="E20" s="26"/>
      <c r="F20" s="26"/>
      <c r="G20" s="26"/>
      <c r="H20" s="26"/>
      <c r="I20" s="31"/>
    </row>
    <row r="21" spans="1:9" ht="15.75" thickBot="1" x14ac:dyDescent="0.3">
      <c r="A21" s="9">
        <f>INDEX('Point Grid'!$C$8:$I$31,MATCH($A$1,'Point Grid'!$A$8:$A$31,0),MATCH(A20,'Point Grid'!$C$7:$I$7,0))</f>
        <v>0.5</v>
      </c>
      <c r="B21" s="27" t="s">
        <v>102</v>
      </c>
      <c r="C21" s="26"/>
      <c r="D21" s="26"/>
      <c r="E21" s="26"/>
      <c r="F21" s="26"/>
      <c r="G21" s="26"/>
      <c r="H21" s="26"/>
      <c r="I21" s="31"/>
    </row>
    <row r="22" spans="1:9" ht="15.75" thickBot="1" x14ac:dyDescent="0.3">
      <c r="A22" s="5"/>
      <c r="B22" s="27"/>
      <c r="C22" s="26"/>
      <c r="D22" s="26"/>
      <c r="E22" s="26"/>
      <c r="F22" s="26"/>
      <c r="G22" s="26"/>
      <c r="H22" s="26"/>
      <c r="I22" s="31"/>
    </row>
    <row r="23" spans="1:9" x14ac:dyDescent="0.25">
      <c r="A23" s="30"/>
      <c r="B23" s="27"/>
      <c r="C23" s="26"/>
      <c r="D23" s="26"/>
      <c r="E23" s="26"/>
      <c r="F23" s="26"/>
      <c r="G23" s="26"/>
      <c r="H23" s="26"/>
      <c r="I23" s="31"/>
    </row>
    <row r="24" spans="1:9" x14ac:dyDescent="0.25">
      <c r="A24" s="35" t="s">
        <v>4</v>
      </c>
      <c r="B24" s="27" t="s">
        <v>103</v>
      </c>
      <c r="C24" s="26"/>
      <c r="D24" s="26"/>
      <c r="E24" s="26"/>
      <c r="F24" s="26"/>
      <c r="G24" s="26"/>
      <c r="H24" s="26"/>
      <c r="I24" s="31"/>
    </row>
    <row r="25" spans="1:9" ht="15.75" thickBot="1" x14ac:dyDescent="0.3">
      <c r="A25" s="9">
        <f>INDEX('Point Grid'!$C$8:$I$31,MATCH($A$1,'Point Grid'!$A$8:$A$31,0),MATCH(A24,'Point Grid'!$C$7:$I$7,0))</f>
        <v>0.5</v>
      </c>
      <c r="B25" s="26" t="s">
        <v>104</v>
      </c>
      <c r="C25" s="26"/>
      <c r="D25" s="26"/>
      <c r="E25" s="26"/>
      <c r="F25" s="26"/>
      <c r="G25" s="26"/>
      <c r="H25" s="26"/>
      <c r="I25" s="31"/>
    </row>
    <row r="26" spans="1:9" ht="15.75" thickBot="1" x14ac:dyDescent="0.3">
      <c r="A26" s="5"/>
      <c r="B26" s="26"/>
      <c r="C26" s="26"/>
      <c r="D26" s="26"/>
      <c r="E26" s="26"/>
      <c r="F26" s="26"/>
      <c r="G26" s="26"/>
      <c r="H26" s="26"/>
      <c r="I26" s="31"/>
    </row>
    <row r="27" spans="1:9" ht="15.75" thickBot="1" x14ac:dyDescent="0.3">
      <c r="A27" s="32"/>
      <c r="B27" s="33"/>
      <c r="C27" s="33"/>
      <c r="D27" s="33"/>
      <c r="E27" s="33"/>
      <c r="F27" s="33"/>
      <c r="G27" s="33"/>
      <c r="H27" s="33"/>
      <c r="I27" s="34"/>
    </row>
    <row r="35" spans="6:6" x14ac:dyDescent="0.25">
      <c r="F35" s="53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3">
    <dataValidation type="decimal" allowBlank="1" showInputMessage="1" showErrorMessage="1" sqref="A18 A22 A26">
      <formula1>0</formula1>
      <formula2>A17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3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C7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37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0.85546875" style="29" customWidth="1"/>
    <col min="10" max="10" width="10.7109375" style="29" customWidth="1"/>
    <col min="11" max="16384" width="9.140625" style="29"/>
  </cols>
  <sheetData>
    <row r="1" spans="1:9" x14ac:dyDescent="0.25">
      <c r="A1" s="7">
        <v>4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115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Grid'!B:B,MATCH('4'!A1,'Point Grid'!A:A,0))</f>
        <v>1.5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149"/>
      <c r="C5" s="157" t="s">
        <v>117</v>
      </c>
      <c r="D5" s="158"/>
      <c r="E5" s="159"/>
      <c r="F5" s="40"/>
      <c r="G5" s="40"/>
      <c r="H5" s="40"/>
      <c r="I5" s="31"/>
    </row>
    <row r="6" spans="1:9" x14ac:dyDescent="0.25">
      <c r="A6" s="30"/>
      <c r="B6" s="150" t="s">
        <v>116</v>
      </c>
      <c r="C6" s="49">
        <v>0</v>
      </c>
      <c r="D6" s="151">
        <v>1</v>
      </c>
      <c r="E6" s="152">
        <v>2</v>
      </c>
      <c r="F6" s="26"/>
      <c r="G6" s="26"/>
      <c r="H6" s="40"/>
      <c r="I6" s="31"/>
    </row>
    <row r="7" spans="1:9" x14ac:dyDescent="0.25">
      <c r="A7" s="30"/>
      <c r="B7" s="74">
        <v>2015</v>
      </c>
      <c r="C7" s="47">
        <v>500</v>
      </c>
      <c r="D7" s="153">
        <v>300</v>
      </c>
      <c r="E7" s="98">
        <v>200</v>
      </c>
      <c r="F7" s="26"/>
      <c r="G7" s="26"/>
      <c r="H7" s="26"/>
      <c r="I7" s="31"/>
    </row>
    <row r="8" spans="1:9" x14ac:dyDescent="0.25">
      <c r="A8" s="416"/>
      <c r="B8" s="154">
        <v>2016</v>
      </c>
      <c r="C8" s="155">
        <v>525</v>
      </c>
      <c r="D8" s="40">
        <v>330</v>
      </c>
      <c r="E8" s="156">
        <v>210</v>
      </c>
      <c r="F8" s="40"/>
      <c r="G8" s="40"/>
      <c r="H8" s="26"/>
      <c r="I8" s="31"/>
    </row>
    <row r="9" spans="1:9" x14ac:dyDescent="0.25">
      <c r="A9" s="416"/>
      <c r="B9" s="75">
        <v>2017</v>
      </c>
      <c r="C9" s="49">
        <v>550</v>
      </c>
      <c r="D9" s="151">
        <v>365</v>
      </c>
      <c r="E9" s="152">
        <v>220</v>
      </c>
      <c r="F9" s="26"/>
      <c r="G9" s="26"/>
      <c r="H9" s="26"/>
      <c r="I9" s="31"/>
    </row>
    <row r="10" spans="1:9" x14ac:dyDescent="0.25">
      <c r="A10" s="416"/>
      <c r="B10" s="26"/>
      <c r="C10" s="26"/>
      <c r="D10" s="26"/>
      <c r="E10" s="26"/>
      <c r="F10" s="26"/>
      <c r="G10" s="26"/>
      <c r="H10" s="26"/>
      <c r="I10" s="31"/>
    </row>
    <row r="11" spans="1:9" ht="14.25" customHeight="1" x14ac:dyDescent="0.25">
      <c r="A11" s="35" t="s">
        <v>2</v>
      </c>
      <c r="B11" s="26" t="s">
        <v>118</v>
      </c>
      <c r="C11" s="26"/>
      <c r="D11" s="26"/>
      <c r="E11" s="26"/>
      <c r="F11" s="26"/>
      <c r="G11" s="26"/>
      <c r="H11" s="26"/>
      <c r="I11" s="31"/>
    </row>
    <row r="12" spans="1:9" ht="15.75" thickBot="1" x14ac:dyDescent="0.3">
      <c r="A12" s="9">
        <f>INDEX('Point Grid'!$C$8:$I$31,MATCH($A$1,'Point Grid'!$A$8:$A$31,0),MATCH(A11,'Point Grid'!$C$7:$I$7,0))</f>
        <v>0.25</v>
      </c>
      <c r="B12" s="26"/>
      <c r="C12" s="26"/>
      <c r="D12" s="26"/>
      <c r="E12" s="26"/>
      <c r="F12" s="26"/>
      <c r="G12" s="26"/>
      <c r="H12" s="26"/>
      <c r="I12" s="31"/>
    </row>
    <row r="13" spans="1:9" ht="15.75" thickBot="1" x14ac:dyDescent="0.3">
      <c r="A13" s="5"/>
      <c r="B13" s="40"/>
      <c r="C13" s="26"/>
      <c r="D13" s="26"/>
      <c r="E13" s="26"/>
      <c r="F13" s="26"/>
      <c r="G13" s="26"/>
      <c r="H13" s="26"/>
      <c r="I13" s="31"/>
    </row>
    <row r="14" spans="1:9" x14ac:dyDescent="0.25">
      <c r="A14" s="416"/>
      <c r="B14" s="40"/>
      <c r="C14" s="40"/>
      <c r="D14" s="40"/>
      <c r="E14" s="40"/>
      <c r="F14" s="40"/>
      <c r="G14" s="40"/>
      <c r="H14" s="40"/>
      <c r="I14" s="31"/>
    </row>
    <row r="15" spans="1:9" x14ac:dyDescent="0.25">
      <c r="A15" s="35" t="s">
        <v>3</v>
      </c>
      <c r="B15" s="26" t="s">
        <v>119</v>
      </c>
      <c r="C15" s="26"/>
      <c r="D15" s="26"/>
      <c r="E15" s="26"/>
      <c r="F15" s="26"/>
      <c r="G15" s="26"/>
      <c r="H15" s="26"/>
      <c r="I15" s="31"/>
    </row>
    <row r="16" spans="1:9" ht="15.75" thickBot="1" x14ac:dyDescent="0.3">
      <c r="A16" s="9">
        <f>INDEX('Point Grid'!$C$8:$I$31,MATCH($A$1,'Point Grid'!$A$8:$A$31,0),MATCH(A15,'Point Grid'!$C$7:$I$7,0))</f>
        <v>0.25</v>
      </c>
      <c r="B16" s="40"/>
      <c r="C16" s="26"/>
      <c r="D16" s="26"/>
      <c r="E16" s="26"/>
      <c r="F16" s="26"/>
      <c r="G16" s="26"/>
      <c r="H16" s="26"/>
      <c r="I16" s="31"/>
    </row>
    <row r="17" spans="1:9" ht="15.75" thickBot="1" x14ac:dyDescent="0.3">
      <c r="A17" s="5"/>
      <c r="B17" s="40"/>
      <c r="C17" s="26"/>
      <c r="D17" s="26"/>
      <c r="E17" s="26"/>
      <c r="F17" s="26"/>
      <c r="G17" s="26"/>
      <c r="H17" s="26"/>
      <c r="I17" s="31"/>
    </row>
    <row r="18" spans="1:9" x14ac:dyDescent="0.25">
      <c r="A18" s="416"/>
      <c r="B18" s="40"/>
      <c r="C18" s="26"/>
      <c r="D18" s="26"/>
      <c r="E18" s="26"/>
      <c r="F18" s="26"/>
      <c r="G18" s="26"/>
      <c r="H18" s="26"/>
      <c r="I18" s="31"/>
    </row>
    <row r="19" spans="1:9" x14ac:dyDescent="0.25">
      <c r="A19" s="35" t="s">
        <v>4</v>
      </c>
      <c r="B19" s="26" t="s">
        <v>120</v>
      </c>
      <c r="C19" s="26"/>
      <c r="D19" s="26"/>
      <c r="E19" s="26"/>
      <c r="F19" s="26"/>
      <c r="G19" s="26"/>
      <c r="H19" s="26"/>
      <c r="I19" s="31"/>
    </row>
    <row r="20" spans="1:9" ht="15.75" thickBot="1" x14ac:dyDescent="0.3">
      <c r="A20" s="9">
        <f>INDEX('Point Grid'!$C$8:$I$31,MATCH($A$1,'Point Grid'!$A$8:$A$31,0),MATCH(A19,'Point Grid'!$C$7:$I$7,0))</f>
        <v>0.5</v>
      </c>
      <c r="B20" s="26" t="s">
        <v>126</v>
      </c>
      <c r="C20" s="26"/>
      <c r="D20" s="26"/>
      <c r="E20" s="26"/>
      <c r="F20" s="26"/>
      <c r="G20" s="26"/>
      <c r="H20" s="26"/>
      <c r="I20" s="31"/>
    </row>
    <row r="21" spans="1:9" ht="15.75" thickBot="1" x14ac:dyDescent="0.3">
      <c r="A21" s="5"/>
      <c r="B21" s="40" t="s">
        <v>125</v>
      </c>
      <c r="C21" s="26"/>
      <c r="D21" s="26"/>
      <c r="E21" s="26"/>
      <c r="F21" s="26"/>
      <c r="G21" s="26"/>
      <c r="H21" s="26"/>
      <c r="I21" s="31"/>
    </row>
    <row r="22" spans="1:9" x14ac:dyDescent="0.25">
      <c r="A22" s="416"/>
      <c r="B22" s="40"/>
      <c r="C22" s="26"/>
      <c r="D22" s="26"/>
      <c r="E22" s="26"/>
      <c r="F22" s="26"/>
      <c r="G22" s="26"/>
      <c r="H22" s="26"/>
      <c r="I22" s="31"/>
    </row>
    <row r="23" spans="1:9" x14ac:dyDescent="0.25">
      <c r="A23" s="35" t="s">
        <v>5</v>
      </c>
      <c r="B23" s="26" t="s">
        <v>121</v>
      </c>
      <c r="C23" s="26"/>
      <c r="D23" s="26"/>
      <c r="E23" s="26"/>
      <c r="F23" s="26"/>
      <c r="G23" s="26"/>
      <c r="H23" s="26"/>
      <c r="I23" s="31"/>
    </row>
    <row r="24" spans="1:9" ht="15.75" thickBot="1" x14ac:dyDescent="0.3">
      <c r="A24" s="9">
        <f>INDEX('Point Grid'!$C$8:$I$31,MATCH($A$1,'Point Grid'!$A$8:$A$31,0),MATCH(A23,'Point Grid'!$C$7:$I$7,0))</f>
        <v>0.25</v>
      </c>
      <c r="B24" s="26" t="s">
        <v>122</v>
      </c>
      <c r="C24" s="26"/>
      <c r="D24" s="26"/>
      <c r="E24" s="26"/>
      <c r="F24" s="26"/>
      <c r="G24" s="26"/>
      <c r="H24" s="26"/>
      <c r="I24" s="31"/>
    </row>
    <row r="25" spans="1:9" ht="15.75" thickBot="1" x14ac:dyDescent="0.3">
      <c r="A25" s="5"/>
      <c r="B25" s="26"/>
      <c r="C25" s="26"/>
      <c r="D25" s="26"/>
      <c r="E25" s="26"/>
      <c r="F25" s="26"/>
      <c r="G25" s="26"/>
      <c r="H25" s="26"/>
      <c r="I25" s="31"/>
    </row>
    <row r="26" spans="1:9" x14ac:dyDescent="0.25">
      <c r="A26" s="416"/>
      <c r="B26" s="40"/>
      <c r="C26" s="26"/>
      <c r="D26" s="26"/>
      <c r="E26" s="26"/>
      <c r="F26" s="26"/>
      <c r="G26" s="26"/>
      <c r="H26" s="26"/>
      <c r="I26" s="31"/>
    </row>
    <row r="27" spans="1:9" x14ac:dyDescent="0.25">
      <c r="A27" s="35" t="s">
        <v>6</v>
      </c>
      <c r="B27" s="26" t="s">
        <v>123</v>
      </c>
      <c r="C27" s="26"/>
      <c r="D27" s="26"/>
      <c r="E27" s="26"/>
      <c r="F27" s="26"/>
      <c r="G27" s="26"/>
      <c r="H27" s="26"/>
      <c r="I27" s="31"/>
    </row>
    <row r="28" spans="1:9" ht="15.75" thickBot="1" x14ac:dyDescent="0.3">
      <c r="A28" s="9">
        <f>INDEX('Point Grid'!$C$8:$I$31,MATCH($A$1,'Point Grid'!$A$8:$A$31,0),MATCH(A27,'Point Grid'!$C$7:$I$7,0))</f>
        <v>0.25</v>
      </c>
      <c r="B28" s="26" t="s">
        <v>124</v>
      </c>
      <c r="C28" s="26"/>
      <c r="D28" s="26"/>
      <c r="E28" s="26"/>
      <c r="F28" s="26"/>
      <c r="G28" s="26"/>
      <c r="H28" s="26"/>
      <c r="I28" s="31"/>
    </row>
    <row r="29" spans="1:9" ht="15.75" thickBot="1" x14ac:dyDescent="0.3">
      <c r="A29" s="5"/>
      <c r="B29" s="26"/>
      <c r="C29" s="26"/>
      <c r="D29" s="26"/>
      <c r="E29" s="26"/>
      <c r="F29" s="26"/>
      <c r="G29" s="26"/>
      <c r="H29" s="26"/>
      <c r="I29" s="31"/>
    </row>
    <row r="30" spans="1:9" ht="15.75" thickBot="1" x14ac:dyDescent="0.3">
      <c r="A30" s="417"/>
      <c r="B30" s="33"/>
      <c r="C30" s="33"/>
      <c r="D30" s="33"/>
      <c r="E30" s="33"/>
      <c r="F30" s="33"/>
      <c r="G30" s="33"/>
      <c r="H30" s="33"/>
      <c r="I30" s="34"/>
    </row>
    <row r="37" spans="6:6" x14ac:dyDescent="0.25">
      <c r="F37" s="53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47"/>
  <sheetViews>
    <sheetView zoomScaleNormal="100" workbookViewId="0"/>
  </sheetViews>
  <sheetFormatPr defaultColWidth="9.140625" defaultRowHeight="15" x14ac:dyDescent="0.25"/>
  <cols>
    <col min="1" max="1" width="8.7109375" style="102" customWidth="1"/>
    <col min="2" max="2" width="20.28515625" style="102" customWidth="1"/>
    <col min="3" max="5" width="10.85546875" style="102" customWidth="1"/>
    <col min="6" max="11" width="9.42578125" style="102" customWidth="1"/>
    <col min="12" max="16384" width="9.140625" style="161"/>
  </cols>
  <sheetData>
    <row r="1" spans="1:16" x14ac:dyDescent="0.25">
      <c r="A1" s="7">
        <v>5</v>
      </c>
      <c r="B1" s="41" t="s">
        <v>12</v>
      </c>
      <c r="C1" s="160"/>
      <c r="D1" s="160"/>
      <c r="E1" s="160"/>
      <c r="F1" s="160"/>
      <c r="G1" s="160"/>
      <c r="H1" s="419"/>
      <c r="I1" s="419"/>
      <c r="J1" s="431" t="s">
        <v>30</v>
      </c>
      <c r="K1" s="432"/>
    </row>
    <row r="2" spans="1:16" x14ac:dyDescent="0.25">
      <c r="A2" s="101"/>
      <c r="B2" s="27"/>
      <c r="C2" s="27"/>
      <c r="D2" s="27"/>
      <c r="E2" s="27"/>
      <c r="F2" s="27"/>
      <c r="G2" s="27"/>
      <c r="H2" s="27"/>
      <c r="I2" s="27"/>
      <c r="J2" s="27"/>
      <c r="K2" s="37"/>
    </row>
    <row r="3" spans="1:16" x14ac:dyDescent="0.25">
      <c r="A3" s="8" t="s">
        <v>13</v>
      </c>
      <c r="B3" s="27" t="s">
        <v>127</v>
      </c>
      <c r="C3" s="27"/>
      <c r="D3" s="27"/>
      <c r="E3" s="27"/>
      <c r="F3" s="27"/>
      <c r="G3" s="27"/>
      <c r="H3" s="27"/>
      <c r="I3" s="27"/>
      <c r="J3" s="27"/>
      <c r="K3" s="37"/>
    </row>
    <row r="4" spans="1:16" ht="15.75" thickBot="1" x14ac:dyDescent="0.3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27"/>
      <c r="J4" s="27"/>
      <c r="K4" s="37"/>
    </row>
    <row r="5" spans="1:16" ht="15.75" thickBot="1" x14ac:dyDescent="0.3">
      <c r="A5" s="5"/>
      <c r="B5" s="122" t="s">
        <v>135</v>
      </c>
      <c r="C5" s="137" t="s">
        <v>136</v>
      </c>
      <c r="D5" s="170"/>
      <c r="E5" s="171"/>
      <c r="F5" s="81"/>
      <c r="G5" s="81"/>
      <c r="H5" s="81"/>
      <c r="I5" s="81"/>
      <c r="J5" s="81"/>
      <c r="K5" s="37"/>
    </row>
    <row r="6" spans="1:16" ht="15" customHeight="1" x14ac:dyDescent="0.25">
      <c r="A6" s="35"/>
      <c r="B6" s="172"/>
      <c r="C6" s="173" t="s">
        <v>128</v>
      </c>
      <c r="D6" s="174"/>
      <c r="E6" s="166"/>
      <c r="F6" s="44"/>
      <c r="G6" s="44"/>
      <c r="H6" s="44"/>
      <c r="I6" s="44"/>
      <c r="J6" s="44"/>
      <c r="K6" s="37"/>
    </row>
    <row r="7" spans="1:16" x14ac:dyDescent="0.25">
      <c r="A7" s="9"/>
      <c r="B7" s="175">
        <v>2015</v>
      </c>
      <c r="C7" s="164"/>
      <c r="D7" s="176"/>
      <c r="E7" s="177">
        <v>15000</v>
      </c>
      <c r="F7" s="178"/>
      <c r="G7" s="178"/>
      <c r="H7" s="178"/>
      <c r="I7" s="178"/>
      <c r="J7" s="178"/>
      <c r="K7" s="37"/>
    </row>
    <row r="8" spans="1:16" x14ac:dyDescent="0.25">
      <c r="A8" s="420"/>
      <c r="B8" s="175">
        <v>2016</v>
      </c>
      <c r="C8" s="164"/>
      <c r="D8" s="176"/>
      <c r="E8" s="177">
        <v>8000</v>
      </c>
      <c r="F8" s="178"/>
      <c r="G8" s="178"/>
      <c r="H8" s="178"/>
      <c r="I8" s="178"/>
      <c r="J8" s="178"/>
      <c r="K8" s="37"/>
    </row>
    <row r="9" spans="1:16" x14ac:dyDescent="0.25">
      <c r="A9" s="101"/>
      <c r="B9" s="179">
        <v>2017</v>
      </c>
      <c r="C9" s="165"/>
      <c r="D9" s="180"/>
      <c r="E9" s="181">
        <v>2000</v>
      </c>
      <c r="F9" s="178"/>
      <c r="G9" s="178"/>
      <c r="H9" s="178"/>
      <c r="I9" s="178"/>
      <c r="J9" s="178"/>
      <c r="K9" s="37"/>
    </row>
    <row r="10" spans="1:16" ht="15" customHeight="1" x14ac:dyDescent="0.25">
      <c r="A10" s="35"/>
      <c r="B10" s="103"/>
      <c r="C10" s="103"/>
      <c r="D10" s="103"/>
      <c r="E10" s="103"/>
      <c r="F10" s="103"/>
      <c r="G10" s="103"/>
      <c r="H10" s="103"/>
      <c r="I10" s="103"/>
      <c r="J10" s="103"/>
      <c r="K10" s="37"/>
    </row>
    <row r="11" spans="1:16" ht="15" customHeight="1" x14ac:dyDescent="0.25">
      <c r="A11" s="9"/>
      <c r="B11" s="127" t="s">
        <v>137</v>
      </c>
      <c r="C11" s="127" t="s">
        <v>138</v>
      </c>
      <c r="D11" s="182" t="s">
        <v>130</v>
      </c>
      <c r="E11" s="182" t="s">
        <v>129</v>
      </c>
      <c r="F11" s="109"/>
      <c r="G11" s="134" t="s">
        <v>139</v>
      </c>
      <c r="H11" s="135"/>
      <c r="I11" s="135"/>
      <c r="J11" s="136"/>
      <c r="K11" s="37"/>
      <c r="L11" s="42"/>
      <c r="M11" s="42"/>
      <c r="N11" s="42"/>
      <c r="O11" s="169"/>
      <c r="P11" s="169"/>
    </row>
    <row r="12" spans="1:16" x14ac:dyDescent="0.25">
      <c r="A12" s="196"/>
      <c r="B12" s="154"/>
      <c r="C12" s="154"/>
      <c r="D12" s="154" t="s">
        <v>52</v>
      </c>
      <c r="E12" s="154" t="s">
        <v>51</v>
      </c>
      <c r="F12" s="183"/>
      <c r="G12" s="184" t="s">
        <v>131</v>
      </c>
      <c r="H12" s="185" t="s">
        <v>138</v>
      </c>
      <c r="I12" s="185" t="s">
        <v>140</v>
      </c>
      <c r="J12" s="186" t="s">
        <v>129</v>
      </c>
      <c r="K12" s="37"/>
      <c r="L12" s="187"/>
      <c r="N12" s="43"/>
      <c r="O12" s="169"/>
      <c r="P12" s="169"/>
    </row>
    <row r="13" spans="1:16" ht="15" customHeight="1" x14ac:dyDescent="0.25">
      <c r="A13" s="101"/>
      <c r="B13" s="108"/>
      <c r="C13" s="108"/>
      <c r="D13" s="108"/>
      <c r="E13" s="108" t="s">
        <v>52</v>
      </c>
      <c r="F13" s="183"/>
      <c r="G13" s="167" t="s">
        <v>13</v>
      </c>
      <c r="H13" s="108"/>
      <c r="I13" s="108"/>
      <c r="J13" s="168" t="s">
        <v>51</v>
      </c>
      <c r="K13" s="37"/>
      <c r="L13" s="42"/>
      <c r="N13" s="42"/>
      <c r="O13" s="169"/>
      <c r="P13" s="169"/>
    </row>
    <row r="14" spans="1:16" ht="15" customHeight="1" x14ac:dyDescent="0.25">
      <c r="A14" s="35"/>
      <c r="B14" s="130" t="s">
        <v>141</v>
      </c>
      <c r="C14" s="188">
        <v>5.5E-2</v>
      </c>
      <c r="D14" s="189">
        <v>18200</v>
      </c>
      <c r="E14" s="190">
        <v>1001</v>
      </c>
      <c r="F14" s="191"/>
      <c r="G14" s="192">
        <v>16</v>
      </c>
      <c r="H14" s="193" t="s">
        <v>142</v>
      </c>
      <c r="I14" s="193" t="s">
        <v>143</v>
      </c>
      <c r="J14" s="193" t="s">
        <v>144</v>
      </c>
      <c r="K14" s="37"/>
      <c r="L14" s="42"/>
      <c r="N14" s="42"/>
      <c r="O14" s="169"/>
      <c r="P14" s="169"/>
    </row>
    <row r="15" spans="1:16" x14ac:dyDescent="0.25">
      <c r="A15" s="9"/>
      <c r="B15" s="130" t="s">
        <v>145</v>
      </c>
      <c r="C15" s="188">
        <v>5.3999999999999999E-2</v>
      </c>
      <c r="D15" s="189">
        <v>18000</v>
      </c>
      <c r="E15" s="190">
        <v>972</v>
      </c>
      <c r="F15" s="191"/>
      <c r="G15" s="192">
        <v>12</v>
      </c>
      <c r="H15" s="193" t="s">
        <v>146</v>
      </c>
      <c r="I15" s="193" t="s">
        <v>143</v>
      </c>
      <c r="J15" s="193" t="s">
        <v>147</v>
      </c>
      <c r="K15" s="37"/>
      <c r="L15" s="42"/>
      <c r="N15" s="42"/>
      <c r="O15" s="169"/>
      <c r="P15" s="169"/>
    </row>
    <row r="16" spans="1:16" x14ac:dyDescent="0.25">
      <c r="A16" s="196"/>
      <c r="B16" s="130" t="s">
        <v>148</v>
      </c>
      <c r="C16" s="188">
        <v>5.6000000000000001E-2</v>
      </c>
      <c r="D16" s="189">
        <v>18100</v>
      </c>
      <c r="E16" s="190">
        <v>1014</v>
      </c>
      <c r="F16" s="191"/>
      <c r="G16" s="192">
        <v>8</v>
      </c>
      <c r="H16" s="193" t="s">
        <v>149</v>
      </c>
      <c r="I16" s="193" t="s">
        <v>150</v>
      </c>
      <c r="J16" s="193" t="s">
        <v>142</v>
      </c>
      <c r="K16" s="37"/>
      <c r="L16" s="42"/>
      <c r="N16" s="42"/>
      <c r="O16" s="169"/>
      <c r="P16" s="169"/>
    </row>
    <row r="17" spans="1:16" ht="15" customHeight="1" x14ac:dyDescent="0.25">
      <c r="A17" s="101"/>
      <c r="B17" s="130" t="s">
        <v>151</v>
      </c>
      <c r="C17" s="188">
        <v>5.8000000000000003E-2</v>
      </c>
      <c r="D17" s="189">
        <v>18300</v>
      </c>
      <c r="E17" s="190">
        <v>1061</v>
      </c>
      <c r="F17" s="191"/>
      <c r="G17" s="192">
        <v>6</v>
      </c>
      <c r="H17" s="193" t="s">
        <v>152</v>
      </c>
      <c r="I17" s="193" t="s">
        <v>143</v>
      </c>
      <c r="J17" s="193" t="s">
        <v>143</v>
      </c>
      <c r="K17" s="37"/>
      <c r="L17" s="42"/>
      <c r="N17" s="42"/>
      <c r="O17" s="169"/>
      <c r="P17" s="169"/>
    </row>
    <row r="18" spans="1:16" ht="15" customHeight="1" x14ac:dyDescent="0.25">
      <c r="A18" s="35"/>
      <c r="B18" s="130" t="s">
        <v>153</v>
      </c>
      <c r="C18" s="188">
        <v>5.8000000000000003E-2</v>
      </c>
      <c r="D18" s="189">
        <v>18500</v>
      </c>
      <c r="E18" s="190">
        <v>1073</v>
      </c>
      <c r="F18" s="191"/>
      <c r="G18" s="192">
        <v>4</v>
      </c>
      <c r="H18" s="193" t="s">
        <v>154</v>
      </c>
      <c r="I18" s="193" t="s">
        <v>143</v>
      </c>
      <c r="J18" s="193" t="s">
        <v>155</v>
      </c>
      <c r="K18" s="37"/>
    </row>
    <row r="19" spans="1:16" x14ac:dyDescent="0.25">
      <c r="A19" s="9"/>
      <c r="B19" s="130" t="s">
        <v>156</v>
      </c>
      <c r="C19" s="188">
        <v>5.8999999999999997E-2</v>
      </c>
      <c r="D19" s="189">
        <v>19000</v>
      </c>
      <c r="E19" s="190">
        <v>1121</v>
      </c>
      <c r="F19" s="191"/>
      <c r="G19" s="103"/>
      <c r="H19" s="194"/>
      <c r="I19" s="194"/>
      <c r="J19" s="194"/>
      <c r="K19" s="37"/>
    </row>
    <row r="20" spans="1:16" x14ac:dyDescent="0.25">
      <c r="A20" s="196"/>
      <c r="B20" s="130" t="s">
        <v>157</v>
      </c>
      <c r="C20" s="188">
        <v>6.2E-2</v>
      </c>
      <c r="D20" s="188">
        <v>19.2</v>
      </c>
      <c r="E20" s="190">
        <v>1190</v>
      </c>
      <c r="F20" s="191"/>
      <c r="G20" s="103"/>
      <c r="H20" s="194"/>
      <c r="I20" s="194"/>
      <c r="J20" s="194"/>
      <c r="K20" s="37"/>
    </row>
    <row r="21" spans="1:16" ht="15" customHeight="1" x14ac:dyDescent="0.25">
      <c r="A21" s="196"/>
      <c r="B21" s="130" t="s">
        <v>158</v>
      </c>
      <c r="C21" s="188">
        <v>6.3E-2</v>
      </c>
      <c r="D21" s="189">
        <v>19500</v>
      </c>
      <c r="E21" s="190">
        <v>1229</v>
      </c>
      <c r="F21" s="191"/>
      <c r="G21" s="103"/>
      <c r="H21" s="194"/>
      <c r="I21" s="194"/>
      <c r="J21" s="194"/>
      <c r="K21" s="37"/>
    </row>
    <row r="22" spans="1:16" ht="15" customHeight="1" x14ac:dyDescent="0.25">
      <c r="A22" s="196"/>
      <c r="B22" s="130" t="s">
        <v>159</v>
      </c>
      <c r="C22" s="188">
        <v>6.5000000000000002E-2</v>
      </c>
      <c r="D22" s="189">
        <v>19750</v>
      </c>
      <c r="E22" s="190">
        <v>1284</v>
      </c>
      <c r="F22" s="191"/>
      <c r="G22" s="103"/>
      <c r="H22" s="194"/>
      <c r="I22" s="194"/>
      <c r="J22" s="194"/>
      <c r="K22" s="37"/>
    </row>
    <row r="23" spans="1:16" x14ac:dyDescent="0.25">
      <c r="A23" s="196"/>
      <c r="B23" s="130" t="s">
        <v>160</v>
      </c>
      <c r="C23" s="188">
        <v>6.6000000000000003E-2</v>
      </c>
      <c r="D23" s="189">
        <v>19885</v>
      </c>
      <c r="E23" s="190">
        <v>1312</v>
      </c>
      <c r="F23" s="191"/>
      <c r="G23" s="103"/>
      <c r="H23" s="194"/>
      <c r="I23" s="194"/>
      <c r="J23" s="194"/>
      <c r="K23" s="37"/>
    </row>
    <row r="24" spans="1:16" x14ac:dyDescent="0.25">
      <c r="A24" s="196"/>
      <c r="B24" s="130" t="s">
        <v>161</v>
      </c>
      <c r="C24" s="188">
        <v>6.6000000000000003E-2</v>
      </c>
      <c r="D24" s="189">
        <v>20000</v>
      </c>
      <c r="E24" s="190">
        <v>1320</v>
      </c>
      <c r="F24" s="191"/>
      <c r="G24" s="103"/>
      <c r="H24" s="194"/>
      <c r="I24" s="194"/>
      <c r="J24" s="194"/>
      <c r="K24" s="37"/>
    </row>
    <row r="25" spans="1:16" ht="15" customHeight="1" x14ac:dyDescent="0.25">
      <c r="A25" s="196"/>
      <c r="B25" s="130" t="s">
        <v>162</v>
      </c>
      <c r="C25" s="188">
        <v>6.8000000000000005E-2</v>
      </c>
      <c r="D25" s="189">
        <v>20250</v>
      </c>
      <c r="E25" s="190">
        <v>1377</v>
      </c>
      <c r="F25" s="191"/>
      <c r="G25" s="103"/>
      <c r="H25" s="194"/>
      <c r="I25" s="194"/>
      <c r="J25" s="194"/>
      <c r="K25" s="37"/>
    </row>
    <row r="26" spans="1:16" ht="15" customHeight="1" x14ac:dyDescent="0.25">
      <c r="A26" s="196"/>
      <c r="B26" s="130" t="s">
        <v>163</v>
      </c>
      <c r="C26" s="188">
        <v>6.9000000000000006E-2</v>
      </c>
      <c r="D26" s="189">
        <v>20445</v>
      </c>
      <c r="E26" s="190">
        <v>1411</v>
      </c>
      <c r="F26" s="191"/>
      <c r="G26" s="103"/>
      <c r="H26" s="194"/>
      <c r="I26" s="194"/>
      <c r="J26" s="194"/>
      <c r="K26" s="37"/>
    </row>
    <row r="27" spans="1:16" x14ac:dyDescent="0.25">
      <c r="A27" s="196"/>
      <c r="B27" s="130" t="s">
        <v>164</v>
      </c>
      <c r="C27" s="188">
        <v>7.0000000000000007E-2</v>
      </c>
      <c r="D27" s="189">
        <v>20882</v>
      </c>
      <c r="E27" s="190">
        <v>1462</v>
      </c>
      <c r="F27" s="191"/>
      <c r="G27" s="103"/>
      <c r="H27" s="194"/>
      <c r="I27" s="194"/>
      <c r="J27" s="194"/>
      <c r="K27" s="37"/>
    </row>
    <row r="28" spans="1:16" x14ac:dyDescent="0.25">
      <c r="A28" s="196"/>
      <c r="B28" s="130" t="s">
        <v>165</v>
      </c>
      <c r="C28" s="188">
        <v>6.9000000000000006E-2</v>
      </c>
      <c r="D28" s="189">
        <v>21000</v>
      </c>
      <c r="E28" s="190">
        <v>1449</v>
      </c>
      <c r="F28" s="27"/>
      <c r="G28" s="27"/>
      <c r="H28" s="27"/>
      <c r="I28" s="27"/>
      <c r="J28" s="27"/>
      <c r="K28" s="37"/>
    </row>
    <row r="29" spans="1:16" x14ac:dyDescent="0.25">
      <c r="A29" s="196"/>
      <c r="B29" s="130" t="s">
        <v>166</v>
      </c>
      <c r="C29" s="188">
        <v>6.5000000000000002E-2</v>
      </c>
      <c r="D29" s="189">
        <v>21250</v>
      </c>
      <c r="E29" s="190">
        <v>1381</v>
      </c>
      <c r="F29" s="27"/>
      <c r="G29" s="27"/>
      <c r="H29" s="27"/>
      <c r="I29" s="27"/>
      <c r="J29" s="27"/>
      <c r="K29" s="37"/>
    </row>
    <row r="30" spans="1:16" x14ac:dyDescent="0.25">
      <c r="A30" s="196"/>
      <c r="B30" s="27"/>
      <c r="C30" s="27"/>
      <c r="D30" s="27"/>
      <c r="E30" s="27"/>
      <c r="F30" s="27"/>
      <c r="G30" s="27"/>
      <c r="H30" s="27"/>
      <c r="I30" s="27"/>
      <c r="J30" s="27"/>
      <c r="K30" s="37"/>
    </row>
    <row r="31" spans="1:16" x14ac:dyDescent="0.25">
      <c r="A31" s="196"/>
      <c r="B31" s="119" t="s">
        <v>167</v>
      </c>
      <c r="C31" s="27"/>
      <c r="D31" s="27"/>
      <c r="E31" s="27"/>
      <c r="F31" s="27"/>
      <c r="G31" s="27"/>
      <c r="H31" s="27"/>
      <c r="I31" s="27"/>
      <c r="J31" s="27"/>
      <c r="K31" s="37"/>
    </row>
    <row r="32" spans="1:16" x14ac:dyDescent="0.25">
      <c r="A32" s="196"/>
      <c r="B32" s="195" t="s">
        <v>134</v>
      </c>
      <c r="C32" s="27"/>
      <c r="D32" s="27"/>
      <c r="E32" s="27"/>
      <c r="F32" s="27"/>
      <c r="G32" s="27"/>
      <c r="H32" s="27"/>
      <c r="I32" s="27"/>
      <c r="J32" s="27"/>
      <c r="K32" s="37"/>
    </row>
    <row r="33" spans="1:11" x14ac:dyDescent="0.25">
      <c r="A33" s="196"/>
      <c r="B33" s="119" t="s">
        <v>168</v>
      </c>
      <c r="C33" s="27"/>
      <c r="D33" s="27"/>
      <c r="E33" s="27"/>
      <c r="F33" s="27"/>
      <c r="G33" s="27"/>
      <c r="H33" s="27"/>
      <c r="I33" s="27"/>
      <c r="J33" s="27"/>
      <c r="K33" s="37"/>
    </row>
    <row r="34" spans="1:11" x14ac:dyDescent="0.25">
      <c r="A34" s="196"/>
      <c r="B34" s="195" t="s">
        <v>132</v>
      </c>
      <c r="C34" s="27"/>
      <c r="D34" s="27"/>
      <c r="E34" s="27"/>
      <c r="F34" s="27"/>
      <c r="G34" s="27"/>
      <c r="H34" s="27"/>
      <c r="I34" s="27"/>
      <c r="J34" s="27"/>
      <c r="K34" s="37"/>
    </row>
    <row r="35" spans="1:11" x14ac:dyDescent="0.25">
      <c r="A35" s="196"/>
      <c r="B35" s="103" t="s">
        <v>133</v>
      </c>
      <c r="C35" s="27"/>
      <c r="D35" s="27"/>
      <c r="E35" s="27"/>
      <c r="F35" s="27"/>
      <c r="G35" s="27"/>
      <c r="H35" s="27"/>
      <c r="I35" s="27"/>
      <c r="J35" s="27"/>
      <c r="K35" s="37"/>
    </row>
    <row r="36" spans="1:11" x14ac:dyDescent="0.25">
      <c r="A36" s="196"/>
      <c r="B36" s="119" t="s">
        <v>169</v>
      </c>
      <c r="C36" s="27"/>
      <c r="D36" s="27"/>
      <c r="E36" s="27"/>
      <c r="F36" s="27"/>
      <c r="G36" s="27"/>
      <c r="H36" s="27"/>
      <c r="I36" s="27"/>
      <c r="J36" s="27"/>
      <c r="K36" s="37"/>
    </row>
    <row r="37" spans="1:11" x14ac:dyDescent="0.25">
      <c r="A37" s="196"/>
      <c r="B37" s="103"/>
      <c r="C37" s="27"/>
      <c r="D37" s="27"/>
      <c r="E37" s="27"/>
      <c r="F37" s="27"/>
      <c r="G37" s="27"/>
      <c r="H37" s="27"/>
      <c r="I37" s="27"/>
      <c r="J37" s="27"/>
      <c r="K37" s="37"/>
    </row>
    <row r="38" spans="1:11" x14ac:dyDescent="0.25">
      <c r="A38" s="196"/>
      <c r="B38" s="119" t="s">
        <v>170</v>
      </c>
      <c r="C38" s="27"/>
      <c r="D38" s="27"/>
      <c r="E38" s="27"/>
      <c r="F38" s="27"/>
      <c r="G38" s="27"/>
      <c r="H38" s="27"/>
      <c r="I38" s="27"/>
      <c r="J38" s="27"/>
      <c r="K38" s="37"/>
    </row>
    <row r="39" spans="1:11" x14ac:dyDescent="0.25">
      <c r="A39" s="196"/>
      <c r="B39" s="119" t="s">
        <v>171</v>
      </c>
      <c r="C39" s="27"/>
      <c r="D39" s="27"/>
      <c r="E39" s="27"/>
      <c r="F39" s="27"/>
      <c r="G39" s="27"/>
      <c r="H39" s="27"/>
      <c r="I39" s="27"/>
      <c r="J39" s="27"/>
      <c r="K39" s="37"/>
    </row>
    <row r="40" spans="1:11" ht="15.75" thickBot="1" x14ac:dyDescent="0.3">
      <c r="A40" s="421"/>
      <c r="B40" s="147"/>
      <c r="C40" s="147"/>
      <c r="D40" s="147"/>
      <c r="E40" s="147"/>
      <c r="F40" s="147"/>
      <c r="G40" s="147"/>
      <c r="H40" s="147"/>
      <c r="I40" s="147"/>
      <c r="J40" s="147"/>
      <c r="K40" s="162"/>
    </row>
    <row r="47" spans="1:11" x14ac:dyDescent="0.25">
      <c r="F47" s="163"/>
    </row>
  </sheetData>
  <mergeCells count="1">
    <mergeCell ref="J1:K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  <ignoredErrors>
    <ignoredError sqref="H14:J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27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2.140625" style="29" customWidth="1"/>
    <col min="10" max="10" width="10.7109375" style="29" customWidth="1"/>
    <col min="11" max="16384" width="9.140625" style="29"/>
  </cols>
  <sheetData>
    <row r="1" spans="1:9" x14ac:dyDescent="0.25">
      <c r="A1" s="7">
        <v>6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172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1.5</v>
      </c>
      <c r="B4" s="26" t="s">
        <v>173</v>
      </c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26"/>
      <c r="C5" s="26"/>
      <c r="D5" s="26"/>
      <c r="E5" s="26"/>
      <c r="F5" s="26"/>
      <c r="G5" s="26"/>
      <c r="H5" s="26"/>
      <c r="I5" s="31"/>
    </row>
    <row r="6" spans="1:9" x14ac:dyDescent="0.25">
      <c r="A6" s="35" t="s">
        <v>2</v>
      </c>
      <c r="B6" s="26" t="s">
        <v>174</v>
      </c>
      <c r="C6" s="26"/>
      <c r="D6" s="26"/>
      <c r="E6" s="26"/>
      <c r="F6" s="26"/>
      <c r="G6" s="26"/>
      <c r="H6" s="26"/>
      <c r="I6" s="31"/>
    </row>
    <row r="7" spans="1:9" ht="15.75" thickBot="1" x14ac:dyDescent="0.3">
      <c r="A7" s="9">
        <f>INDEX('Point Grid'!$C$8:$I$31,MATCH($A$1,'Point Grid'!$A$8:$A$31,0),MATCH(A6,'Point Grid'!$C$7:$I$7,0))</f>
        <v>1</v>
      </c>
      <c r="B7" s="26"/>
      <c r="C7" s="26"/>
      <c r="D7" s="26"/>
      <c r="E7" s="26"/>
      <c r="F7" s="26"/>
      <c r="G7" s="26"/>
      <c r="H7" s="26"/>
      <c r="I7" s="31"/>
    </row>
    <row r="8" spans="1:9" ht="15.75" thickBot="1" x14ac:dyDescent="0.3">
      <c r="A8" s="5"/>
      <c r="B8" s="26"/>
      <c r="C8" s="26"/>
      <c r="D8" s="26"/>
      <c r="E8" s="26"/>
      <c r="F8" s="26"/>
      <c r="G8" s="26"/>
      <c r="H8" s="26"/>
      <c r="I8" s="31"/>
    </row>
    <row r="9" spans="1:9" x14ac:dyDescent="0.25">
      <c r="A9" s="30"/>
      <c r="B9" s="40"/>
      <c r="C9" s="40"/>
      <c r="D9" s="40"/>
      <c r="E9" s="40"/>
      <c r="F9" s="40"/>
      <c r="G9" s="40"/>
      <c r="H9" s="40"/>
      <c r="I9" s="31"/>
    </row>
    <row r="10" spans="1:9" x14ac:dyDescent="0.25">
      <c r="A10" s="35" t="s">
        <v>3</v>
      </c>
      <c r="B10" s="26" t="s">
        <v>175</v>
      </c>
      <c r="C10" s="26"/>
      <c r="D10" s="26"/>
      <c r="E10" s="26"/>
      <c r="F10" s="26"/>
      <c r="G10" s="26"/>
      <c r="H10" s="26"/>
      <c r="I10" s="31"/>
    </row>
    <row r="11" spans="1:9" ht="15.75" thickBot="1" x14ac:dyDescent="0.3">
      <c r="A11" s="9">
        <f>INDEX('Point Grid'!$C$8:$I$31,MATCH($A$1,'Point Grid'!$A$8:$A$31,0),MATCH(A10,'Point Grid'!$C$7:$I$7,0))</f>
        <v>0.5</v>
      </c>
      <c r="B11" s="26"/>
      <c r="C11" s="26"/>
      <c r="D11" s="26"/>
      <c r="E11" s="26"/>
      <c r="F11" s="26"/>
      <c r="G11" s="26"/>
      <c r="H11" s="26"/>
      <c r="I11" s="31"/>
    </row>
    <row r="12" spans="1:9" ht="15.75" thickBot="1" x14ac:dyDescent="0.3">
      <c r="A12" s="5"/>
      <c r="B12" s="26"/>
      <c r="C12" s="26"/>
      <c r="D12" s="26"/>
      <c r="E12" s="26"/>
      <c r="F12" s="26"/>
      <c r="G12" s="26"/>
      <c r="H12" s="26"/>
      <c r="I12" s="31"/>
    </row>
    <row r="13" spans="1:9" x14ac:dyDescent="0.25">
      <c r="A13" s="196"/>
      <c r="B13" s="26"/>
      <c r="C13" s="26"/>
      <c r="D13" s="26"/>
      <c r="E13" s="26"/>
      <c r="F13" s="26"/>
      <c r="G13" s="26"/>
      <c r="H13" s="26"/>
      <c r="I13" s="31"/>
    </row>
    <row r="14" spans="1:9" x14ac:dyDescent="0.25">
      <c r="A14" s="196"/>
      <c r="B14" s="26"/>
      <c r="C14" s="26"/>
      <c r="D14" s="26"/>
      <c r="E14" s="26"/>
      <c r="F14" s="26"/>
      <c r="G14" s="26"/>
      <c r="H14" s="26"/>
      <c r="I14" s="31"/>
    </row>
    <row r="15" spans="1:9" x14ac:dyDescent="0.25">
      <c r="A15" s="196"/>
      <c r="B15" s="26"/>
      <c r="C15" s="26"/>
      <c r="D15" s="26"/>
      <c r="E15" s="26"/>
      <c r="F15" s="26"/>
      <c r="G15" s="26"/>
      <c r="H15" s="26"/>
      <c r="I15" s="31"/>
    </row>
    <row r="16" spans="1:9" x14ac:dyDescent="0.25">
      <c r="A16" s="196"/>
      <c r="B16" s="26"/>
      <c r="C16" s="26"/>
      <c r="D16" s="26"/>
      <c r="E16" s="26"/>
      <c r="F16" s="26"/>
      <c r="G16" s="26"/>
      <c r="H16" s="26"/>
      <c r="I16" s="31"/>
    </row>
    <row r="17" spans="1:9" x14ac:dyDescent="0.25">
      <c r="A17" s="196"/>
      <c r="B17" s="26"/>
      <c r="C17" s="26"/>
      <c r="D17" s="26"/>
      <c r="E17" s="26"/>
      <c r="F17" s="26"/>
      <c r="G17" s="26"/>
      <c r="H17" s="26"/>
      <c r="I17" s="31"/>
    </row>
    <row r="18" spans="1:9" x14ac:dyDescent="0.25">
      <c r="A18" s="196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0"/>
      <c r="B19" s="40"/>
      <c r="C19" s="40"/>
      <c r="D19" s="40"/>
      <c r="E19" s="40"/>
      <c r="F19" s="40"/>
      <c r="G19" s="40"/>
      <c r="H19" s="40"/>
      <c r="I19" s="31"/>
    </row>
    <row r="20" spans="1:9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7" spans="1:9" x14ac:dyDescent="0.25">
      <c r="F27" s="53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61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0.5703125" style="29" customWidth="1"/>
    <col min="4" max="7" width="9.42578125" style="29" customWidth="1"/>
    <col min="8" max="10" width="11" style="29" customWidth="1"/>
    <col min="11" max="11" width="9.42578125" style="29" customWidth="1"/>
    <col min="12" max="12" width="10.7109375" style="29" customWidth="1"/>
    <col min="13" max="16384" width="9.140625" style="29"/>
  </cols>
  <sheetData>
    <row r="1" spans="1:11" x14ac:dyDescent="0.25">
      <c r="A1" s="7">
        <v>7</v>
      </c>
      <c r="B1" s="41" t="s">
        <v>12</v>
      </c>
      <c r="C1" s="28"/>
      <c r="D1" s="28"/>
      <c r="E1" s="28"/>
      <c r="F1" s="28"/>
      <c r="G1" s="28"/>
      <c r="H1" s="28"/>
      <c r="I1" s="28"/>
      <c r="J1" s="427" t="s">
        <v>30</v>
      </c>
      <c r="K1" s="430"/>
    </row>
    <row r="2" spans="1:11" x14ac:dyDescent="0.25">
      <c r="A2" s="30"/>
      <c r="B2" s="26"/>
      <c r="C2" s="26"/>
      <c r="D2" s="26"/>
      <c r="E2" s="26"/>
      <c r="F2" s="26"/>
      <c r="G2" s="26"/>
      <c r="H2" s="26"/>
      <c r="I2" s="26"/>
      <c r="J2" s="26"/>
      <c r="K2" s="31"/>
    </row>
    <row r="3" spans="1:11" x14ac:dyDescent="0.25">
      <c r="A3" s="8" t="s">
        <v>13</v>
      </c>
      <c r="B3" s="26" t="s">
        <v>176</v>
      </c>
      <c r="C3" s="26"/>
      <c r="D3" s="26"/>
      <c r="E3" s="26"/>
      <c r="F3" s="26"/>
      <c r="G3" s="26"/>
      <c r="H3" s="26"/>
      <c r="I3" s="26"/>
      <c r="J3" s="26"/>
      <c r="K3" s="31"/>
    </row>
    <row r="4" spans="1:11" x14ac:dyDescent="0.25">
      <c r="A4" s="9">
        <f>INDEX('Point Grid'!B:B,MATCH($A$1,'Point Grid'!A:A,0))</f>
        <v>5.75</v>
      </c>
      <c r="B4" s="26"/>
      <c r="C4" s="26"/>
      <c r="D4" s="26"/>
      <c r="E4" s="26"/>
      <c r="F4" s="26"/>
      <c r="G4" s="26"/>
      <c r="H4" s="26"/>
      <c r="I4" s="26"/>
      <c r="J4" s="26"/>
      <c r="K4" s="31"/>
    </row>
    <row r="5" spans="1:11" x14ac:dyDescent="0.25">
      <c r="A5" s="416"/>
      <c r="B5" s="157" t="s">
        <v>178</v>
      </c>
      <c r="C5" s="204"/>
      <c r="D5" s="204"/>
      <c r="E5" s="205"/>
      <c r="F5" s="26"/>
      <c r="G5" s="157" t="s">
        <v>179</v>
      </c>
      <c r="H5" s="204"/>
      <c r="I5" s="204"/>
      <c r="J5" s="205"/>
      <c r="K5" s="31"/>
    </row>
    <row r="6" spans="1:11" x14ac:dyDescent="0.25">
      <c r="A6" s="35"/>
      <c r="B6" s="202" t="s">
        <v>177</v>
      </c>
      <c r="C6" s="203"/>
      <c r="D6" s="203"/>
      <c r="E6" s="166"/>
      <c r="F6" s="26"/>
      <c r="G6" s="202" t="s">
        <v>177</v>
      </c>
      <c r="H6" s="203"/>
      <c r="I6" s="203"/>
      <c r="J6" s="166"/>
      <c r="K6" s="31"/>
    </row>
    <row r="7" spans="1:11" x14ac:dyDescent="0.25">
      <c r="A7" s="9"/>
      <c r="B7" s="199" t="s">
        <v>34</v>
      </c>
      <c r="C7" s="153"/>
      <c r="D7" s="153"/>
      <c r="E7" s="98"/>
      <c r="F7" s="40"/>
      <c r="G7" s="199" t="s">
        <v>34</v>
      </c>
      <c r="H7" s="153"/>
      <c r="I7" s="153"/>
      <c r="J7" s="98"/>
      <c r="K7" s="31"/>
    </row>
    <row r="8" spans="1:11" x14ac:dyDescent="0.25">
      <c r="A8" s="9"/>
      <c r="B8" s="167" t="s">
        <v>35</v>
      </c>
      <c r="C8" s="72">
        <v>12</v>
      </c>
      <c r="D8" s="72">
        <v>24</v>
      </c>
      <c r="E8" s="197">
        <v>36</v>
      </c>
      <c r="F8" s="26"/>
      <c r="G8" s="167" t="s">
        <v>35</v>
      </c>
      <c r="H8" s="72">
        <v>12</v>
      </c>
      <c r="I8" s="72">
        <v>24</v>
      </c>
      <c r="J8" s="197">
        <v>36</v>
      </c>
      <c r="K8" s="31"/>
    </row>
    <row r="9" spans="1:11" x14ac:dyDescent="0.25">
      <c r="A9" s="9"/>
      <c r="B9" s="74">
        <v>2015</v>
      </c>
      <c r="C9" s="153">
        <v>480</v>
      </c>
      <c r="D9" s="153">
        <v>456</v>
      </c>
      <c r="E9" s="98">
        <v>447</v>
      </c>
      <c r="F9" s="26"/>
      <c r="G9" s="74">
        <v>2015</v>
      </c>
      <c r="H9" s="206">
        <v>7200000</v>
      </c>
      <c r="I9" s="206">
        <v>8208000</v>
      </c>
      <c r="J9" s="207">
        <v>8850600</v>
      </c>
      <c r="K9" s="31"/>
    </row>
    <row r="10" spans="1:11" x14ac:dyDescent="0.25">
      <c r="A10" s="9"/>
      <c r="B10" s="198">
        <v>2016</v>
      </c>
      <c r="C10" s="26">
        <v>560</v>
      </c>
      <c r="D10" s="26">
        <v>532</v>
      </c>
      <c r="E10" s="156"/>
      <c r="F10" s="26"/>
      <c r="G10" s="198">
        <v>2016</v>
      </c>
      <c r="H10" s="59">
        <v>8120000</v>
      </c>
      <c r="I10" s="59">
        <v>9256800</v>
      </c>
      <c r="J10" s="208"/>
      <c r="K10" s="31"/>
    </row>
    <row r="11" spans="1:11" x14ac:dyDescent="0.25">
      <c r="A11" s="9"/>
      <c r="B11" s="75">
        <v>2017</v>
      </c>
      <c r="C11" s="151">
        <v>590</v>
      </c>
      <c r="D11" s="151"/>
      <c r="E11" s="152"/>
      <c r="F11" s="26"/>
      <c r="G11" s="75">
        <v>2017</v>
      </c>
      <c r="H11" s="209">
        <v>9145000</v>
      </c>
      <c r="I11" s="209"/>
      <c r="J11" s="210"/>
      <c r="K11" s="31"/>
    </row>
    <row r="12" spans="1:11" x14ac:dyDescent="0.25">
      <c r="A12" s="9"/>
      <c r="B12" s="26"/>
      <c r="C12" s="26"/>
      <c r="D12" s="26"/>
      <c r="E12" s="26"/>
      <c r="F12" s="26"/>
      <c r="G12" s="26"/>
      <c r="H12" s="26"/>
      <c r="I12" s="26"/>
      <c r="J12" s="26"/>
      <c r="K12" s="31"/>
    </row>
    <row r="13" spans="1:11" x14ac:dyDescent="0.25">
      <c r="A13" s="9"/>
      <c r="B13" s="211">
        <v>98000</v>
      </c>
      <c r="C13" s="47" t="s">
        <v>180</v>
      </c>
      <c r="D13" s="153"/>
      <c r="E13" s="153"/>
      <c r="F13" s="153"/>
      <c r="G13" s="98"/>
      <c r="H13" s="26"/>
      <c r="I13" s="26"/>
      <c r="J13" s="26"/>
      <c r="K13" s="31"/>
    </row>
    <row r="14" spans="1:11" x14ac:dyDescent="0.25">
      <c r="A14" s="9"/>
      <c r="B14" s="212">
        <v>318000</v>
      </c>
      <c r="C14" s="48" t="s">
        <v>181</v>
      </c>
      <c r="D14" s="26"/>
      <c r="E14" s="26"/>
      <c r="F14" s="26"/>
      <c r="G14" s="214"/>
      <c r="H14" s="26"/>
      <c r="I14" s="26"/>
      <c r="J14" s="26"/>
      <c r="K14" s="31"/>
    </row>
    <row r="15" spans="1:11" x14ac:dyDescent="0.25">
      <c r="A15" s="9"/>
      <c r="B15" s="213">
        <v>0.03</v>
      </c>
      <c r="C15" s="49" t="s">
        <v>182</v>
      </c>
      <c r="D15" s="151"/>
      <c r="E15" s="151"/>
      <c r="F15" s="151"/>
      <c r="G15" s="152"/>
      <c r="H15" s="26"/>
      <c r="I15" s="26"/>
      <c r="J15" s="26"/>
      <c r="K15" s="31"/>
    </row>
    <row r="16" spans="1:11" x14ac:dyDescent="0.25">
      <c r="A16" s="9"/>
      <c r="B16" s="26"/>
      <c r="C16" s="26"/>
      <c r="D16" s="26"/>
      <c r="E16" s="26"/>
      <c r="F16" s="26"/>
      <c r="G16" s="26"/>
      <c r="H16" s="26"/>
      <c r="I16" s="26"/>
      <c r="J16" s="26"/>
      <c r="K16" s="31"/>
    </row>
    <row r="17" spans="1:11" ht="15" customHeight="1" x14ac:dyDescent="0.25">
      <c r="A17" s="9"/>
      <c r="B17" s="199" t="s">
        <v>183</v>
      </c>
      <c r="C17" s="70" t="s">
        <v>184</v>
      </c>
      <c r="D17" s="26"/>
      <c r="E17" s="26"/>
      <c r="F17" s="26"/>
      <c r="G17" s="26"/>
      <c r="H17" s="26"/>
      <c r="I17" s="26"/>
      <c r="J17" s="26"/>
      <c r="K17" s="31"/>
    </row>
    <row r="18" spans="1:11" ht="15" customHeight="1" x14ac:dyDescent="0.25">
      <c r="A18" s="9"/>
      <c r="B18" s="201" t="s">
        <v>35</v>
      </c>
      <c r="C18" s="76" t="s">
        <v>185</v>
      </c>
      <c r="D18" s="26"/>
      <c r="E18" s="26"/>
      <c r="F18" s="26"/>
      <c r="G18" s="26"/>
      <c r="H18" s="26"/>
      <c r="I18" s="26"/>
      <c r="J18" s="26"/>
      <c r="K18" s="31"/>
    </row>
    <row r="19" spans="1:11" x14ac:dyDescent="0.25">
      <c r="A19" s="9"/>
      <c r="B19" s="199">
        <v>2015</v>
      </c>
      <c r="C19" s="70">
        <v>14000</v>
      </c>
      <c r="D19" s="26"/>
      <c r="E19" s="26"/>
      <c r="F19" s="26"/>
      <c r="G19" s="26"/>
      <c r="H19" s="26"/>
      <c r="I19" s="26"/>
      <c r="J19" s="26"/>
      <c r="K19" s="31"/>
    </row>
    <row r="20" spans="1:11" x14ac:dyDescent="0.25">
      <c r="A20" s="9"/>
      <c r="B20" s="200">
        <v>2016</v>
      </c>
      <c r="C20" s="215">
        <v>15000</v>
      </c>
      <c r="D20" s="26"/>
      <c r="E20" s="26"/>
      <c r="F20" s="26"/>
      <c r="G20" s="26"/>
      <c r="H20" s="26"/>
      <c r="I20" s="26"/>
      <c r="J20" s="26"/>
      <c r="K20" s="31"/>
    </row>
    <row r="21" spans="1:11" x14ac:dyDescent="0.25">
      <c r="A21" s="9"/>
      <c r="B21" s="201">
        <v>2017</v>
      </c>
      <c r="C21" s="76">
        <v>17000</v>
      </c>
      <c r="D21" s="26"/>
      <c r="E21" s="26"/>
      <c r="F21" s="26"/>
      <c r="G21" s="26"/>
      <c r="H21" s="26"/>
      <c r="I21" s="26"/>
      <c r="J21" s="26"/>
      <c r="K21" s="31"/>
    </row>
    <row r="22" spans="1:11" x14ac:dyDescent="0.25">
      <c r="A22" s="9"/>
      <c r="B22" s="26"/>
      <c r="C22" s="26"/>
      <c r="D22" s="26"/>
      <c r="E22" s="26"/>
      <c r="F22" s="26"/>
      <c r="G22" s="26"/>
      <c r="H22" s="26"/>
      <c r="I22" s="26"/>
      <c r="J22" s="26"/>
      <c r="K22" s="31"/>
    </row>
    <row r="23" spans="1:11" x14ac:dyDescent="0.25">
      <c r="A23" s="9"/>
      <c r="B23" s="216">
        <v>0.05</v>
      </c>
      <c r="C23" s="221" t="s">
        <v>188</v>
      </c>
      <c r="D23" s="153"/>
      <c r="E23" s="153"/>
      <c r="F23" s="153"/>
      <c r="G23" s="153"/>
      <c r="H23" s="98"/>
      <c r="I23" s="26"/>
      <c r="J23" s="26"/>
      <c r="K23" s="31"/>
    </row>
    <row r="24" spans="1:11" x14ac:dyDescent="0.25">
      <c r="A24" s="9"/>
      <c r="B24" s="217">
        <v>0.03</v>
      </c>
      <c r="C24" s="222" t="s">
        <v>189</v>
      </c>
      <c r="D24" s="26"/>
      <c r="E24" s="26"/>
      <c r="F24" s="26"/>
      <c r="G24" s="26"/>
      <c r="H24" s="214"/>
      <c r="I24" s="26"/>
      <c r="J24" s="26"/>
      <c r="K24" s="31"/>
    </row>
    <row r="25" spans="1:11" x14ac:dyDescent="0.25">
      <c r="A25" s="9"/>
      <c r="B25" s="218">
        <v>21</v>
      </c>
      <c r="C25" s="222" t="s">
        <v>190</v>
      </c>
      <c r="D25" s="26"/>
      <c r="E25" s="26"/>
      <c r="F25" s="26"/>
      <c r="G25" s="26"/>
      <c r="H25" s="214"/>
      <c r="I25" s="26"/>
      <c r="J25" s="26"/>
      <c r="K25" s="31"/>
    </row>
    <row r="26" spans="1:11" x14ac:dyDescent="0.25">
      <c r="A26" s="9"/>
      <c r="B26" s="217">
        <v>0.15</v>
      </c>
      <c r="C26" s="222" t="s">
        <v>191</v>
      </c>
      <c r="D26" s="26"/>
      <c r="E26" s="26"/>
      <c r="F26" s="26"/>
      <c r="G26" s="26"/>
      <c r="H26" s="214"/>
      <c r="I26" s="26"/>
      <c r="J26" s="26"/>
      <c r="K26" s="31"/>
    </row>
    <row r="27" spans="1:11" x14ac:dyDescent="0.25">
      <c r="A27" s="9"/>
      <c r="B27" s="217">
        <v>0.1</v>
      </c>
      <c r="C27" s="222" t="s">
        <v>192</v>
      </c>
      <c r="D27" s="26"/>
      <c r="E27" s="26"/>
      <c r="F27" s="26"/>
      <c r="G27" s="26"/>
      <c r="H27" s="214"/>
      <c r="I27" s="26"/>
      <c r="J27" s="26"/>
      <c r="K27" s="31"/>
    </row>
    <row r="28" spans="1:11" x14ac:dyDescent="0.25">
      <c r="A28" s="9"/>
      <c r="B28" s="219">
        <v>0.02</v>
      </c>
      <c r="C28" s="222" t="s">
        <v>186</v>
      </c>
      <c r="D28" s="26"/>
      <c r="E28" s="26"/>
      <c r="F28" s="26"/>
      <c r="G28" s="26"/>
      <c r="H28" s="214"/>
      <c r="I28" s="26"/>
      <c r="J28" s="26"/>
      <c r="K28" s="31"/>
    </row>
    <row r="29" spans="1:11" x14ac:dyDescent="0.25">
      <c r="A29" s="9"/>
      <c r="B29" s="220">
        <v>950</v>
      </c>
      <c r="C29" s="223" t="s">
        <v>187</v>
      </c>
      <c r="D29" s="151"/>
      <c r="E29" s="151"/>
      <c r="F29" s="151"/>
      <c r="G29" s="151"/>
      <c r="H29" s="152"/>
      <c r="I29" s="26"/>
      <c r="J29" s="26"/>
      <c r="K29" s="31"/>
    </row>
    <row r="30" spans="1:11" x14ac:dyDescent="0.25">
      <c r="A30" s="9"/>
      <c r="B30" s="40"/>
      <c r="C30" s="103"/>
      <c r="D30" s="26"/>
      <c r="E30" s="26"/>
      <c r="F30" s="26"/>
      <c r="G30" s="26"/>
      <c r="H30" s="26"/>
      <c r="I30" s="26"/>
      <c r="J30" s="26"/>
      <c r="K30" s="31"/>
    </row>
    <row r="31" spans="1:11" x14ac:dyDescent="0.25">
      <c r="A31" s="9"/>
      <c r="B31" s="26" t="s">
        <v>193</v>
      </c>
      <c r="C31" s="26"/>
      <c r="D31" s="26"/>
      <c r="E31" s="26"/>
      <c r="F31" s="26"/>
      <c r="G31" s="26"/>
      <c r="H31" s="26"/>
      <c r="I31" s="26"/>
      <c r="J31" s="26"/>
      <c r="K31" s="31"/>
    </row>
    <row r="32" spans="1:11" x14ac:dyDescent="0.25">
      <c r="A32" s="9"/>
      <c r="B32" s="26" t="s">
        <v>194</v>
      </c>
      <c r="C32" s="26"/>
      <c r="D32" s="26"/>
      <c r="E32" s="26"/>
      <c r="F32" s="26"/>
      <c r="G32" s="26"/>
      <c r="H32" s="26"/>
      <c r="I32" s="26"/>
      <c r="J32" s="26"/>
      <c r="K32" s="31"/>
    </row>
    <row r="33" spans="1:11" x14ac:dyDescent="0.25">
      <c r="A33" s="9"/>
      <c r="B33" s="26" t="s">
        <v>195</v>
      </c>
      <c r="C33" s="26"/>
      <c r="D33" s="26"/>
      <c r="E33" s="26"/>
      <c r="F33" s="26"/>
      <c r="G33" s="26"/>
      <c r="H33" s="26"/>
      <c r="I33" s="26"/>
      <c r="J33" s="26"/>
      <c r="K33" s="31"/>
    </row>
    <row r="34" spans="1:11" x14ac:dyDescent="0.25">
      <c r="A34" s="9"/>
      <c r="B34" s="26" t="s">
        <v>196</v>
      </c>
      <c r="C34" s="26"/>
      <c r="D34" s="26"/>
      <c r="E34" s="26"/>
      <c r="F34" s="26"/>
      <c r="G34" s="26"/>
      <c r="H34" s="26"/>
      <c r="I34" s="26"/>
      <c r="J34" s="26"/>
      <c r="K34" s="31"/>
    </row>
    <row r="35" spans="1:11" x14ac:dyDescent="0.25">
      <c r="A35" s="9"/>
      <c r="B35" s="26" t="s">
        <v>197</v>
      </c>
      <c r="C35" s="26"/>
      <c r="D35" s="26"/>
      <c r="E35" s="26"/>
      <c r="F35" s="26"/>
      <c r="G35" s="26"/>
      <c r="H35" s="26"/>
      <c r="I35" s="26"/>
      <c r="J35" s="26"/>
      <c r="K35" s="31"/>
    </row>
    <row r="36" spans="1:11" x14ac:dyDescent="0.25">
      <c r="A36" s="9"/>
      <c r="B36" s="26" t="s">
        <v>198</v>
      </c>
      <c r="C36" s="26"/>
      <c r="D36" s="26"/>
      <c r="E36" s="26"/>
      <c r="F36" s="26"/>
      <c r="G36" s="26"/>
      <c r="H36" s="26"/>
      <c r="I36" s="26"/>
      <c r="J36" s="26"/>
      <c r="K36" s="31"/>
    </row>
    <row r="37" spans="1:11" x14ac:dyDescent="0.25">
      <c r="A37" s="9"/>
      <c r="B37" s="26"/>
      <c r="C37" s="26"/>
      <c r="D37" s="26"/>
      <c r="E37" s="26"/>
      <c r="F37" s="26"/>
      <c r="G37" s="26"/>
      <c r="H37" s="26"/>
      <c r="I37" s="26"/>
      <c r="J37" s="26"/>
      <c r="K37" s="31"/>
    </row>
    <row r="38" spans="1:11" x14ac:dyDescent="0.25">
      <c r="A38" s="35" t="s">
        <v>2</v>
      </c>
      <c r="B38" s="26" t="s">
        <v>199</v>
      </c>
      <c r="C38" s="26"/>
      <c r="D38" s="26"/>
      <c r="E38" s="26"/>
      <c r="F38" s="26"/>
      <c r="G38" s="26"/>
      <c r="H38" s="26"/>
      <c r="I38" s="26"/>
      <c r="J38" s="26"/>
      <c r="K38" s="31"/>
    </row>
    <row r="39" spans="1:11" ht="15.75" thickBot="1" x14ac:dyDescent="0.3">
      <c r="A39" s="9">
        <f>INDEX('Point Grid'!$C$8:$I$31,MATCH($A$1,'Point Grid'!$A$8:$A$31,0),MATCH(A38,'Point Grid'!$C$7:$I$7,0))</f>
        <v>1</v>
      </c>
      <c r="B39" s="26"/>
      <c r="C39" s="26"/>
      <c r="D39" s="26"/>
      <c r="E39" s="26"/>
      <c r="F39" s="26"/>
      <c r="G39" s="26"/>
      <c r="H39" s="26"/>
      <c r="I39" s="26"/>
      <c r="J39" s="26"/>
      <c r="K39" s="31"/>
    </row>
    <row r="40" spans="1:11" ht="15.75" thickBot="1" x14ac:dyDescent="0.3">
      <c r="A40" s="5"/>
      <c r="B40" s="26"/>
      <c r="C40" s="26"/>
      <c r="D40" s="26"/>
      <c r="E40" s="26"/>
      <c r="F40" s="26"/>
      <c r="G40" s="26"/>
      <c r="H40" s="26"/>
      <c r="I40" s="26"/>
      <c r="J40" s="26"/>
      <c r="K40" s="31"/>
    </row>
    <row r="41" spans="1:11" x14ac:dyDescent="0.25">
      <c r="A41" s="9"/>
      <c r="B41" s="40"/>
      <c r="C41" s="26"/>
      <c r="D41" s="26"/>
      <c r="E41" s="26"/>
      <c r="F41" s="26"/>
      <c r="G41" s="26"/>
      <c r="H41" s="26"/>
      <c r="I41" s="26"/>
      <c r="J41" s="26"/>
      <c r="K41" s="31"/>
    </row>
    <row r="42" spans="1:11" x14ac:dyDescent="0.25">
      <c r="A42" s="35" t="s">
        <v>3</v>
      </c>
      <c r="B42" s="26" t="s">
        <v>200</v>
      </c>
      <c r="C42" s="26"/>
      <c r="D42" s="26"/>
      <c r="E42" s="26"/>
      <c r="F42" s="26"/>
      <c r="G42" s="26"/>
      <c r="H42" s="26"/>
      <c r="I42" s="26"/>
      <c r="J42" s="26"/>
      <c r="K42" s="31"/>
    </row>
    <row r="43" spans="1:11" ht="15.75" thickBot="1" x14ac:dyDescent="0.3">
      <c r="A43" s="9">
        <f>INDEX('Point Grid'!$C$8:$I$31,MATCH($A$1,'Point Grid'!$A$8:$A$31,0),MATCH(A42,'Point Grid'!$C$7:$I$7,0))</f>
        <v>2</v>
      </c>
      <c r="B43" s="26"/>
      <c r="C43" s="26"/>
      <c r="D43" s="26"/>
      <c r="E43" s="26"/>
      <c r="F43" s="26"/>
      <c r="G43" s="26"/>
      <c r="H43" s="26"/>
      <c r="I43" s="26"/>
      <c r="J43" s="26"/>
      <c r="K43" s="31"/>
    </row>
    <row r="44" spans="1:11" ht="15.75" thickBot="1" x14ac:dyDescent="0.3">
      <c r="A44" s="5"/>
      <c r="B44" s="40"/>
      <c r="C44" s="26"/>
      <c r="D44" s="26"/>
      <c r="E44" s="26"/>
      <c r="F44" s="26"/>
      <c r="G44" s="26"/>
      <c r="H44" s="26"/>
      <c r="I44" s="26"/>
      <c r="J44" s="26"/>
      <c r="K44" s="31"/>
    </row>
    <row r="45" spans="1:11" x14ac:dyDescent="0.25">
      <c r="A45" s="9"/>
      <c r="B45" s="26"/>
      <c r="C45" s="26"/>
      <c r="D45" s="26"/>
      <c r="E45" s="26"/>
      <c r="F45" s="26"/>
      <c r="G45" s="26"/>
      <c r="H45" s="26"/>
      <c r="I45" s="26"/>
      <c r="J45" s="26"/>
      <c r="K45" s="31"/>
    </row>
    <row r="46" spans="1:11" x14ac:dyDescent="0.25">
      <c r="A46" s="35" t="s">
        <v>4</v>
      </c>
      <c r="B46" s="26" t="s">
        <v>407</v>
      </c>
      <c r="C46" s="26"/>
      <c r="D46" s="26"/>
      <c r="E46" s="26"/>
      <c r="F46" s="26"/>
      <c r="G46" s="26"/>
      <c r="H46" s="26"/>
      <c r="I46" s="26"/>
      <c r="J46" s="26"/>
      <c r="K46" s="31"/>
    </row>
    <row r="47" spans="1:11" ht="15.75" thickBot="1" x14ac:dyDescent="0.3">
      <c r="A47" s="9">
        <f>INDEX('Point Grid'!$C$8:$I$31,MATCH($A$1,'Point Grid'!$A$8:$A$31,0),MATCH(A46,'Point Grid'!$C$7:$I$7,0))</f>
        <v>1.75</v>
      </c>
      <c r="B47" s="40"/>
      <c r="C47" s="26"/>
      <c r="D47" s="26"/>
      <c r="E47" s="26"/>
      <c r="F47" s="26"/>
      <c r="G47" s="26"/>
      <c r="H47" s="26"/>
      <c r="I47" s="26"/>
      <c r="J47" s="26"/>
      <c r="K47" s="31"/>
    </row>
    <row r="48" spans="1:11" ht="15.75" thickBot="1" x14ac:dyDescent="0.3">
      <c r="A48" s="5"/>
      <c r="B48" s="26"/>
      <c r="C48" s="26"/>
      <c r="D48" s="26"/>
      <c r="E48" s="26"/>
      <c r="F48" s="26"/>
      <c r="G48" s="26"/>
      <c r="H48" s="26"/>
      <c r="I48" s="26"/>
      <c r="J48" s="26"/>
      <c r="K48" s="31"/>
    </row>
    <row r="49" spans="1:11" x14ac:dyDescent="0.25">
      <c r="A49" s="35"/>
      <c r="B49" s="26"/>
      <c r="C49" s="26"/>
      <c r="D49" s="26"/>
      <c r="E49" s="26"/>
      <c r="F49" s="26"/>
      <c r="G49" s="26"/>
      <c r="H49" s="26"/>
      <c r="I49" s="26"/>
      <c r="J49" s="26"/>
      <c r="K49" s="31"/>
    </row>
    <row r="50" spans="1:11" x14ac:dyDescent="0.25">
      <c r="A50" s="35" t="s">
        <v>5</v>
      </c>
      <c r="B50" s="26" t="s">
        <v>201</v>
      </c>
      <c r="C50" s="26"/>
      <c r="D50" s="26"/>
      <c r="E50" s="26"/>
      <c r="F50" s="26"/>
      <c r="G50" s="26"/>
      <c r="H50" s="26"/>
      <c r="I50" s="26"/>
      <c r="J50" s="26"/>
      <c r="K50" s="31"/>
    </row>
    <row r="51" spans="1:11" ht="15.75" thickBot="1" x14ac:dyDescent="0.3">
      <c r="A51" s="9">
        <f>INDEX('Point Grid'!$C$8:$I$31,MATCH($A$1,'Point Grid'!$A$8:$A$31,0),MATCH(A50,'Point Grid'!$C$7:$I$7,0))</f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31"/>
    </row>
    <row r="52" spans="1:11" ht="15.75" thickBot="1" x14ac:dyDescent="0.3">
      <c r="A52" s="5"/>
      <c r="B52" s="26"/>
      <c r="C52" s="26"/>
      <c r="D52" s="26"/>
      <c r="E52" s="26"/>
      <c r="F52" s="26"/>
      <c r="G52" s="26"/>
      <c r="H52" s="26"/>
      <c r="I52" s="26"/>
      <c r="J52" s="26"/>
      <c r="K52" s="31"/>
    </row>
    <row r="53" spans="1:11" ht="15.75" thickBot="1" x14ac:dyDescent="0.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61" spans="1:11" x14ac:dyDescent="0.25">
      <c r="F61" s="53"/>
      <c r="G61" s="53"/>
      <c r="H61" s="53"/>
    </row>
  </sheetData>
  <mergeCells count="1">
    <mergeCell ref="J1:K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3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4.5703125" style="29" customWidth="1"/>
    <col min="4" max="9" width="11.42578125" style="29" customWidth="1"/>
    <col min="10" max="10" width="10.7109375" style="29" customWidth="1"/>
    <col min="11" max="16384" width="9.140625" style="29"/>
  </cols>
  <sheetData>
    <row r="1" spans="1:9" x14ac:dyDescent="0.25">
      <c r="A1" s="7">
        <v>8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115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2.25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211">
        <v>500</v>
      </c>
      <c r="C5" s="47" t="s">
        <v>202</v>
      </c>
      <c r="D5" s="153"/>
      <c r="E5" s="153"/>
      <c r="F5" s="98"/>
      <c r="G5" s="26"/>
      <c r="H5" s="26"/>
      <c r="I5" s="31"/>
    </row>
    <row r="6" spans="1:9" x14ac:dyDescent="0.25">
      <c r="A6" s="416"/>
      <c r="B6" s="212">
        <v>600</v>
      </c>
      <c r="C6" s="48" t="s">
        <v>203</v>
      </c>
      <c r="D6" s="26"/>
      <c r="E6" s="26"/>
      <c r="F6" s="214"/>
      <c r="G6" s="26"/>
      <c r="H6" s="26"/>
      <c r="I6" s="31"/>
    </row>
    <row r="7" spans="1:9" x14ac:dyDescent="0.25">
      <c r="A7" s="416"/>
      <c r="B7" s="224">
        <v>510</v>
      </c>
      <c r="C7" s="49" t="s">
        <v>204</v>
      </c>
      <c r="D7" s="151"/>
      <c r="E7" s="151"/>
      <c r="F7" s="152"/>
      <c r="G7" s="26"/>
      <c r="H7" s="26"/>
      <c r="I7" s="31"/>
    </row>
    <row r="8" spans="1:9" x14ac:dyDescent="0.25">
      <c r="A8" s="416"/>
      <c r="B8" s="40"/>
      <c r="C8" s="26"/>
      <c r="D8" s="26"/>
      <c r="E8" s="26"/>
      <c r="F8" s="26"/>
      <c r="G8" s="26"/>
      <c r="H8" s="26"/>
      <c r="I8" s="31"/>
    </row>
    <row r="9" spans="1:9" x14ac:dyDescent="0.25">
      <c r="A9" s="35" t="s">
        <v>2</v>
      </c>
      <c r="B9" s="40" t="s">
        <v>205</v>
      </c>
      <c r="C9" s="26"/>
      <c r="D9" s="26"/>
      <c r="E9" s="26"/>
      <c r="F9" s="26"/>
      <c r="G9" s="26"/>
      <c r="H9" s="26"/>
      <c r="I9" s="31"/>
    </row>
    <row r="10" spans="1:9" ht="15.75" thickBot="1" x14ac:dyDescent="0.3">
      <c r="A10" s="9">
        <f>INDEX('Point Grid'!$C$8:$I$31,MATCH($A$1,'Point Grid'!$A$8:$A$31,0),MATCH(A9,'Point Grid'!$C$7:$I$7,0))</f>
        <v>0.5</v>
      </c>
      <c r="B10" s="40"/>
      <c r="C10" s="40"/>
      <c r="D10" s="40"/>
      <c r="E10" s="26"/>
      <c r="F10" s="26"/>
      <c r="G10" s="26"/>
      <c r="H10" s="26"/>
      <c r="I10" s="31"/>
    </row>
    <row r="11" spans="1:9" ht="15.75" thickBot="1" x14ac:dyDescent="0.3">
      <c r="A11" s="5"/>
      <c r="B11" s="40"/>
      <c r="C11" s="40"/>
      <c r="D11" s="40"/>
      <c r="E11" s="26"/>
      <c r="F11" s="26"/>
      <c r="G11" s="26"/>
      <c r="H11" s="26"/>
      <c r="I11" s="31"/>
    </row>
    <row r="12" spans="1:9" x14ac:dyDescent="0.25">
      <c r="A12" s="416"/>
      <c r="B12" s="40"/>
      <c r="C12" s="40"/>
      <c r="D12" s="40"/>
      <c r="E12" s="26"/>
      <c r="F12" s="26"/>
      <c r="G12" s="26"/>
      <c r="H12" s="26"/>
      <c r="I12" s="31"/>
    </row>
    <row r="13" spans="1:9" x14ac:dyDescent="0.25">
      <c r="A13" s="35" t="s">
        <v>3</v>
      </c>
      <c r="B13" s="40" t="s">
        <v>206</v>
      </c>
      <c r="C13" s="26"/>
      <c r="D13" s="26"/>
      <c r="E13" s="26"/>
      <c r="F13" s="26"/>
      <c r="G13" s="26"/>
      <c r="H13" s="26"/>
      <c r="I13" s="31"/>
    </row>
    <row r="14" spans="1:9" ht="15.75" thickBot="1" x14ac:dyDescent="0.3">
      <c r="A14" s="9">
        <f>INDEX('Point Grid'!$C$8:$I$31,MATCH($A$1,'Point Grid'!$A$8:$A$31,0),MATCH(A13,'Point Grid'!$C$7:$I$7,0))</f>
        <v>0.5</v>
      </c>
      <c r="B14" s="26"/>
      <c r="C14" s="26"/>
      <c r="D14" s="26"/>
      <c r="E14" s="26"/>
      <c r="F14" s="26"/>
      <c r="G14" s="26"/>
      <c r="H14" s="26"/>
      <c r="I14" s="31"/>
    </row>
    <row r="15" spans="1:9" ht="15.75" thickBot="1" x14ac:dyDescent="0.3">
      <c r="A15" s="5"/>
      <c r="B15" s="40"/>
      <c r="C15" s="26"/>
      <c r="D15" s="26"/>
      <c r="E15" s="26"/>
      <c r="F15" s="26"/>
      <c r="G15" s="26"/>
      <c r="H15" s="26"/>
      <c r="I15" s="31"/>
    </row>
    <row r="16" spans="1:9" x14ac:dyDescent="0.25">
      <c r="A16" s="416"/>
      <c r="B16" s="40"/>
      <c r="C16" s="26"/>
      <c r="D16" s="26"/>
      <c r="E16" s="26"/>
      <c r="F16" s="26"/>
      <c r="G16" s="26"/>
      <c r="H16" s="26"/>
      <c r="I16" s="31"/>
    </row>
    <row r="17" spans="1:9" x14ac:dyDescent="0.25">
      <c r="A17" s="35" t="s">
        <v>4</v>
      </c>
      <c r="B17" s="40" t="s">
        <v>207</v>
      </c>
      <c r="C17" s="26"/>
      <c r="D17" s="26"/>
      <c r="E17" s="26"/>
      <c r="F17" s="26"/>
      <c r="G17" s="26"/>
      <c r="H17" s="26"/>
      <c r="I17" s="31"/>
    </row>
    <row r="18" spans="1:9" ht="15.75" thickBot="1" x14ac:dyDescent="0.3">
      <c r="A18" s="9">
        <f>INDEX('Point Grid'!$C$8:$I$31,MATCH($A$1,'Point Grid'!$A$8:$A$31,0),MATCH(A17,'Point Grid'!$C$7:$I$7,0))</f>
        <v>0.75</v>
      </c>
      <c r="B18" s="26" t="s">
        <v>208</v>
      </c>
      <c r="C18" s="26"/>
      <c r="D18" s="26"/>
      <c r="E18" s="26"/>
      <c r="F18" s="26"/>
      <c r="G18" s="26"/>
      <c r="H18" s="26"/>
      <c r="I18" s="31"/>
    </row>
    <row r="19" spans="1:9" ht="15.75" thickBot="1" x14ac:dyDescent="0.3">
      <c r="A19" s="5"/>
      <c r="B19" s="40"/>
      <c r="C19" s="26"/>
      <c r="D19" s="26"/>
      <c r="E19" s="26"/>
      <c r="F19" s="26"/>
      <c r="G19" s="26"/>
      <c r="H19" s="26"/>
      <c r="I19" s="31"/>
    </row>
    <row r="20" spans="1:9" x14ac:dyDescent="0.25">
      <c r="A20" s="30"/>
      <c r="B20" s="40"/>
      <c r="C20" s="26"/>
      <c r="D20" s="26"/>
      <c r="E20" s="26"/>
      <c r="F20" s="26"/>
      <c r="G20" s="26"/>
      <c r="H20" s="26"/>
      <c r="I20" s="31"/>
    </row>
    <row r="21" spans="1:9" x14ac:dyDescent="0.25">
      <c r="A21" s="35" t="s">
        <v>5</v>
      </c>
      <c r="B21" s="40" t="s">
        <v>209</v>
      </c>
      <c r="C21" s="26"/>
      <c r="D21" s="26"/>
      <c r="E21" s="26"/>
      <c r="F21" s="26"/>
      <c r="G21" s="26"/>
      <c r="H21" s="26"/>
      <c r="I21" s="31"/>
    </row>
    <row r="22" spans="1:9" ht="15.75" thickBot="1" x14ac:dyDescent="0.3">
      <c r="A22" s="9">
        <f>INDEX('Point Grid'!$C$8:$I$31,MATCH($A$1,'Point Grid'!$A$8:$A$31,0),MATCH(A21,'Point Grid'!$C$7:$I$7,0))</f>
        <v>0.5</v>
      </c>
      <c r="B22" s="26" t="s">
        <v>210</v>
      </c>
      <c r="C22" s="26"/>
      <c r="D22" s="26"/>
      <c r="E22" s="26"/>
      <c r="F22" s="26"/>
      <c r="G22" s="26"/>
      <c r="H22" s="26"/>
      <c r="I22" s="31"/>
    </row>
    <row r="23" spans="1:9" ht="15.75" thickBot="1" x14ac:dyDescent="0.3">
      <c r="A23" s="5"/>
      <c r="B23" s="26"/>
      <c r="C23" s="26"/>
      <c r="D23" s="26"/>
      <c r="E23" s="26"/>
      <c r="F23" s="26"/>
      <c r="G23" s="26"/>
      <c r="H23" s="26"/>
      <c r="I23" s="31"/>
    </row>
    <row r="24" spans="1:9" ht="15.75" thickBot="1" x14ac:dyDescent="0.3">
      <c r="A24" s="32"/>
      <c r="B24" s="33"/>
      <c r="C24" s="33"/>
      <c r="D24" s="33"/>
      <c r="E24" s="33"/>
      <c r="F24" s="33"/>
      <c r="G24" s="33"/>
      <c r="H24" s="33"/>
      <c r="I24" s="34"/>
    </row>
    <row r="32" spans="1:9" x14ac:dyDescent="0.25">
      <c r="F32" s="53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I57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3.42578125" style="29" customWidth="1"/>
    <col min="10" max="16384" width="9.140625" style="36"/>
  </cols>
  <sheetData>
    <row r="1" spans="1:9" x14ac:dyDescent="0.25">
      <c r="A1" s="7">
        <v>9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7" t="s">
        <v>211</v>
      </c>
      <c r="C3" s="27"/>
      <c r="D3" s="27"/>
      <c r="E3" s="27"/>
      <c r="F3" s="27"/>
      <c r="G3" s="27"/>
      <c r="H3" s="27"/>
      <c r="I3" s="37"/>
    </row>
    <row r="4" spans="1:9" x14ac:dyDescent="0.25">
      <c r="A4" s="9">
        <f>INDEX('Point Grid'!B:B,MATCH($A$1,'Point Grid'!A:A,0))</f>
        <v>2</v>
      </c>
      <c r="B4" s="27" t="s">
        <v>212</v>
      </c>
      <c r="C4" s="27"/>
      <c r="D4" s="27"/>
      <c r="E4" s="27"/>
      <c r="F4" s="27"/>
      <c r="G4" s="27"/>
      <c r="H4" s="27"/>
      <c r="I4" s="37"/>
    </row>
    <row r="5" spans="1:9" x14ac:dyDescent="0.25">
      <c r="A5" s="30"/>
      <c r="B5" s="27"/>
      <c r="C5" s="27"/>
      <c r="D5" s="27"/>
      <c r="E5" s="27"/>
      <c r="F5" s="27"/>
      <c r="G5" s="27"/>
      <c r="H5" s="27"/>
      <c r="I5" s="37"/>
    </row>
    <row r="6" spans="1:9" x14ac:dyDescent="0.25">
      <c r="A6" s="30"/>
      <c r="B6" s="27"/>
      <c r="C6" s="27"/>
      <c r="D6" s="27"/>
      <c r="E6" s="27"/>
      <c r="F6" s="27"/>
      <c r="G6" s="27"/>
      <c r="H6" s="27"/>
      <c r="I6" s="37"/>
    </row>
    <row r="7" spans="1:9" x14ac:dyDescent="0.25">
      <c r="A7" s="30"/>
      <c r="B7" s="27"/>
      <c r="C7" s="27"/>
      <c r="D7" s="27"/>
      <c r="E7" s="27"/>
      <c r="F7" s="27"/>
      <c r="G7" s="27"/>
      <c r="H7" s="27"/>
      <c r="I7" s="37"/>
    </row>
    <row r="8" spans="1:9" x14ac:dyDescent="0.25">
      <c r="A8" s="30"/>
      <c r="B8" s="27"/>
      <c r="C8" s="27"/>
      <c r="D8" s="27"/>
      <c r="E8" s="27"/>
      <c r="F8" s="27"/>
      <c r="G8" s="27"/>
      <c r="H8" s="27"/>
      <c r="I8" s="37"/>
    </row>
    <row r="9" spans="1:9" x14ac:dyDescent="0.25">
      <c r="A9" s="30"/>
      <c r="B9" s="27"/>
      <c r="C9" s="27"/>
      <c r="D9" s="27"/>
      <c r="E9" s="27"/>
      <c r="F9" s="27"/>
      <c r="G9" s="27"/>
      <c r="H9" s="27"/>
      <c r="I9" s="37"/>
    </row>
    <row r="10" spans="1:9" x14ac:dyDescent="0.25">
      <c r="A10" s="30"/>
      <c r="B10" s="27"/>
      <c r="C10" s="27"/>
      <c r="D10" s="27"/>
      <c r="E10" s="27"/>
      <c r="F10" s="27"/>
      <c r="G10" s="27"/>
      <c r="H10" s="27"/>
      <c r="I10" s="37"/>
    </row>
    <row r="11" spans="1:9" x14ac:dyDescent="0.25">
      <c r="A11" s="30"/>
      <c r="B11" s="27"/>
      <c r="C11" s="27"/>
      <c r="D11" s="27"/>
      <c r="E11" s="27"/>
      <c r="F11" s="27"/>
      <c r="G11" s="27"/>
      <c r="H11" s="27"/>
      <c r="I11" s="37"/>
    </row>
    <row r="12" spans="1:9" x14ac:dyDescent="0.25">
      <c r="A12" s="30"/>
      <c r="B12" s="27"/>
      <c r="C12" s="27"/>
      <c r="D12" s="27"/>
      <c r="E12" s="27"/>
      <c r="F12" s="27"/>
      <c r="G12" s="27"/>
      <c r="H12" s="27"/>
      <c r="I12" s="37"/>
    </row>
    <row r="13" spans="1:9" x14ac:dyDescent="0.25">
      <c r="A13" s="30"/>
      <c r="B13" s="27"/>
      <c r="C13" s="27"/>
      <c r="D13" s="27"/>
      <c r="E13" s="27"/>
      <c r="F13" s="27"/>
      <c r="G13" s="27"/>
      <c r="H13" s="27"/>
      <c r="I13" s="37"/>
    </row>
    <row r="14" spans="1:9" x14ac:dyDescent="0.25">
      <c r="A14" s="30"/>
      <c r="B14" s="27"/>
      <c r="C14" s="27"/>
      <c r="D14" s="27"/>
      <c r="E14" s="27"/>
      <c r="F14" s="27"/>
      <c r="G14" s="27"/>
      <c r="H14" s="27"/>
      <c r="I14" s="37"/>
    </row>
    <row r="15" spans="1:9" x14ac:dyDescent="0.25">
      <c r="A15" s="30"/>
      <c r="B15" s="27"/>
      <c r="C15" s="27"/>
      <c r="D15" s="27"/>
      <c r="E15" s="27"/>
      <c r="F15" s="27"/>
      <c r="G15" s="27"/>
      <c r="H15" s="27"/>
      <c r="I15" s="37"/>
    </row>
    <row r="16" spans="1:9" x14ac:dyDescent="0.25">
      <c r="A16" s="416"/>
      <c r="B16" s="27"/>
      <c r="C16" s="27"/>
      <c r="D16" s="27"/>
      <c r="E16" s="27"/>
      <c r="F16" s="27"/>
      <c r="G16" s="27"/>
      <c r="H16" s="27"/>
      <c r="I16" s="37"/>
    </row>
    <row r="17" spans="1:9" x14ac:dyDescent="0.25">
      <c r="A17" s="416"/>
      <c r="B17" s="27"/>
      <c r="C17" s="27"/>
      <c r="D17" s="27"/>
      <c r="E17" s="27"/>
      <c r="F17" s="27"/>
      <c r="G17" s="27"/>
      <c r="H17" s="27"/>
      <c r="I17" s="37"/>
    </row>
    <row r="18" spans="1:9" x14ac:dyDescent="0.25">
      <c r="A18" s="416"/>
      <c r="B18" s="40"/>
      <c r="C18" s="40"/>
      <c r="D18" s="40"/>
      <c r="E18" s="27"/>
      <c r="F18" s="27"/>
      <c r="G18" s="27"/>
      <c r="H18" s="27"/>
      <c r="I18" s="37"/>
    </row>
    <row r="19" spans="1:9" x14ac:dyDescent="0.25">
      <c r="A19" s="416"/>
      <c r="B19" s="40"/>
      <c r="C19" s="40"/>
      <c r="D19" s="40"/>
      <c r="E19" s="27"/>
      <c r="F19" s="27"/>
      <c r="G19" s="27"/>
      <c r="H19" s="27"/>
      <c r="I19" s="37"/>
    </row>
    <row r="20" spans="1:9" x14ac:dyDescent="0.25">
      <c r="A20" s="416"/>
      <c r="B20" s="40"/>
      <c r="C20" s="27"/>
      <c r="D20" s="27"/>
      <c r="E20" s="27"/>
      <c r="F20" s="27"/>
      <c r="G20" s="27"/>
      <c r="H20" s="27"/>
      <c r="I20" s="37"/>
    </row>
    <row r="21" spans="1:9" x14ac:dyDescent="0.25">
      <c r="A21" s="416"/>
      <c r="B21" s="40"/>
      <c r="C21" s="27"/>
      <c r="D21" s="27"/>
      <c r="E21" s="27"/>
      <c r="F21" s="27"/>
      <c r="G21" s="27"/>
      <c r="H21" s="27"/>
      <c r="I21" s="37"/>
    </row>
    <row r="22" spans="1:9" x14ac:dyDescent="0.25">
      <c r="A22" s="416"/>
      <c r="B22" s="40"/>
      <c r="C22" s="27"/>
      <c r="D22" s="27"/>
      <c r="E22" s="27"/>
      <c r="F22" s="27"/>
      <c r="G22" s="27"/>
      <c r="H22" s="27"/>
      <c r="I22" s="37"/>
    </row>
    <row r="23" spans="1:9" x14ac:dyDescent="0.25">
      <c r="A23" s="416"/>
      <c r="B23" s="27"/>
      <c r="C23" s="27"/>
      <c r="D23" s="27"/>
      <c r="E23" s="27"/>
      <c r="F23" s="27"/>
      <c r="G23" s="27"/>
      <c r="H23" s="27"/>
      <c r="I23" s="37"/>
    </row>
    <row r="24" spans="1:9" x14ac:dyDescent="0.25">
      <c r="A24" s="30"/>
      <c r="B24" s="27"/>
      <c r="C24" s="27"/>
      <c r="D24" s="27"/>
      <c r="E24" s="27"/>
      <c r="F24" s="27"/>
      <c r="G24" s="27"/>
      <c r="H24" s="27"/>
      <c r="I24" s="37"/>
    </row>
    <row r="25" spans="1:9" x14ac:dyDescent="0.25">
      <c r="A25" s="30"/>
      <c r="B25" s="27"/>
      <c r="C25" s="27"/>
      <c r="D25" s="27"/>
      <c r="E25" s="27"/>
      <c r="F25" s="27"/>
      <c r="G25" s="27"/>
      <c r="H25" s="27"/>
      <c r="I25" s="37"/>
    </row>
    <row r="26" spans="1:9" x14ac:dyDescent="0.25">
      <c r="A26" s="30"/>
      <c r="B26" s="27"/>
      <c r="C26" s="27"/>
      <c r="D26" s="27"/>
      <c r="E26" s="27"/>
      <c r="F26" s="27"/>
      <c r="G26" s="27"/>
      <c r="H26" s="27"/>
      <c r="I26" s="37"/>
    </row>
    <row r="27" spans="1:9" x14ac:dyDescent="0.25">
      <c r="A27" s="30"/>
      <c r="B27" s="27"/>
      <c r="C27" s="27"/>
      <c r="D27" s="27"/>
      <c r="E27" s="27"/>
      <c r="F27" s="27"/>
      <c r="G27" s="27"/>
      <c r="H27" s="27"/>
      <c r="I27" s="37"/>
    </row>
    <row r="28" spans="1:9" x14ac:dyDescent="0.25">
      <c r="A28" s="30"/>
      <c r="B28" s="27"/>
      <c r="C28" s="27"/>
      <c r="D28" s="27"/>
      <c r="E28" s="27"/>
      <c r="F28" s="27"/>
      <c r="G28" s="27"/>
      <c r="H28" s="27"/>
      <c r="I28" s="37"/>
    </row>
    <row r="29" spans="1:9" x14ac:dyDescent="0.25">
      <c r="A29" s="30"/>
      <c r="B29" s="27"/>
      <c r="C29" s="27"/>
      <c r="D29" s="27"/>
      <c r="E29" s="27"/>
      <c r="F29" s="27"/>
      <c r="G29" s="27"/>
      <c r="H29" s="27"/>
      <c r="I29" s="37"/>
    </row>
    <row r="30" spans="1:9" x14ac:dyDescent="0.25">
      <c r="A30" s="30"/>
      <c r="B30" s="27"/>
      <c r="C30" s="27"/>
      <c r="D30" s="27"/>
      <c r="E30" s="27"/>
      <c r="F30" s="27"/>
      <c r="G30" s="27"/>
      <c r="H30" s="27"/>
      <c r="I30" s="37"/>
    </row>
    <row r="31" spans="1:9" x14ac:dyDescent="0.25">
      <c r="A31" s="30"/>
      <c r="B31" s="27"/>
      <c r="C31" s="27"/>
      <c r="D31" s="27"/>
      <c r="E31" s="27"/>
      <c r="F31" s="27"/>
      <c r="G31" s="27"/>
      <c r="H31" s="27"/>
      <c r="I31" s="37"/>
    </row>
    <row r="32" spans="1:9" x14ac:dyDescent="0.25">
      <c r="A32" s="30"/>
      <c r="B32" s="27"/>
      <c r="C32" s="27"/>
      <c r="D32" s="27"/>
      <c r="E32" s="27"/>
      <c r="F32" s="27"/>
      <c r="G32" s="27"/>
      <c r="H32" s="27"/>
      <c r="I32" s="37"/>
    </row>
    <row r="33" spans="1:9" x14ac:dyDescent="0.25">
      <c r="A33" s="30"/>
      <c r="B33" s="27"/>
      <c r="C33" s="27"/>
      <c r="D33" s="27"/>
      <c r="E33" s="27"/>
      <c r="F33" s="27"/>
      <c r="G33" s="27"/>
      <c r="H33" s="27"/>
      <c r="I33" s="37"/>
    </row>
    <row r="34" spans="1:9" x14ac:dyDescent="0.25">
      <c r="A34" s="30"/>
      <c r="B34" s="27"/>
      <c r="C34" s="27"/>
      <c r="D34" s="27"/>
      <c r="E34" s="27"/>
      <c r="F34" s="27"/>
      <c r="G34" s="27"/>
      <c r="H34" s="27"/>
      <c r="I34" s="37"/>
    </row>
    <row r="35" spans="1:9" x14ac:dyDescent="0.25">
      <c r="A35" s="30"/>
      <c r="B35" s="27"/>
      <c r="C35" s="27"/>
      <c r="D35" s="27"/>
      <c r="E35" s="27"/>
      <c r="F35" s="27"/>
      <c r="G35" s="27"/>
      <c r="H35" s="27"/>
      <c r="I35" s="37"/>
    </row>
    <row r="36" spans="1:9" x14ac:dyDescent="0.25">
      <c r="A36" s="30"/>
      <c r="B36" s="27" t="s">
        <v>217</v>
      </c>
      <c r="C36" s="27"/>
      <c r="D36" s="27"/>
      <c r="E36" s="27"/>
      <c r="F36" s="27"/>
      <c r="G36" s="27"/>
      <c r="H36" s="27"/>
      <c r="I36" s="37"/>
    </row>
    <row r="37" spans="1:9" x14ac:dyDescent="0.25">
      <c r="A37" s="30"/>
      <c r="B37" s="27"/>
      <c r="C37" s="27"/>
      <c r="D37" s="27"/>
      <c r="E37" s="27"/>
      <c r="F37" s="27"/>
      <c r="G37" s="27"/>
      <c r="H37" s="27"/>
      <c r="I37" s="37"/>
    </row>
    <row r="38" spans="1:9" x14ac:dyDescent="0.25">
      <c r="A38" s="35" t="s">
        <v>2</v>
      </c>
      <c r="B38" s="27" t="s">
        <v>213</v>
      </c>
      <c r="C38" s="27"/>
      <c r="D38" s="27"/>
      <c r="E38" s="27"/>
      <c r="F38" s="27"/>
      <c r="G38" s="27"/>
      <c r="H38" s="27"/>
      <c r="I38" s="37"/>
    </row>
    <row r="39" spans="1:9" ht="15.75" thickBot="1" x14ac:dyDescent="0.3">
      <c r="A39" s="9">
        <f>INDEX('Point Grid'!$C$8:$I$31,MATCH($A$1,'Point Grid'!$A$8:$A$31,0),MATCH(A38,'Point Grid'!$C$7:$I$7,0))</f>
        <v>1</v>
      </c>
      <c r="B39" s="27"/>
      <c r="C39" s="27"/>
      <c r="D39" s="27"/>
      <c r="E39" s="27"/>
      <c r="F39" s="27"/>
      <c r="G39" s="27"/>
      <c r="H39" s="27"/>
      <c r="I39" s="37"/>
    </row>
    <row r="40" spans="1:9" ht="15.75" thickBot="1" x14ac:dyDescent="0.3">
      <c r="A40" s="5"/>
      <c r="B40" s="40"/>
      <c r="C40" s="27"/>
      <c r="D40" s="27"/>
      <c r="E40" s="27"/>
      <c r="F40" s="27"/>
      <c r="G40" s="27"/>
      <c r="H40" s="27"/>
      <c r="I40" s="37"/>
    </row>
    <row r="41" spans="1:9" x14ac:dyDescent="0.25">
      <c r="A41" s="196"/>
      <c r="B41" s="40"/>
      <c r="C41" s="27"/>
      <c r="D41" s="27"/>
      <c r="E41" s="27"/>
      <c r="F41" s="27"/>
      <c r="G41" s="27"/>
      <c r="H41" s="27"/>
      <c r="I41" s="37"/>
    </row>
    <row r="42" spans="1:9" x14ac:dyDescent="0.25">
      <c r="A42" s="35" t="s">
        <v>3</v>
      </c>
      <c r="B42" s="27" t="s">
        <v>214</v>
      </c>
      <c r="C42" s="27"/>
      <c r="D42" s="27"/>
      <c r="E42" s="27"/>
      <c r="F42" s="27"/>
      <c r="G42" s="27"/>
      <c r="H42" s="27"/>
      <c r="I42" s="37"/>
    </row>
    <row r="43" spans="1:9" ht="15.75" thickBot="1" x14ac:dyDescent="0.3">
      <c r="A43" s="9">
        <f>INDEX('Point Grid'!$C$8:$I$31,MATCH($A$1,'Point Grid'!$A$8:$A$31,0),MATCH(A42,'Point Grid'!$C$7:$I$7,0))</f>
        <v>0.75</v>
      </c>
      <c r="B43" s="27"/>
      <c r="C43" s="27"/>
      <c r="D43" s="27"/>
      <c r="E43" s="27"/>
      <c r="F43" s="27"/>
      <c r="G43" s="27"/>
      <c r="H43" s="27"/>
      <c r="I43" s="37"/>
    </row>
    <row r="44" spans="1:9" ht="15.75" thickBot="1" x14ac:dyDescent="0.3">
      <c r="A44" s="5"/>
      <c r="B44" s="40"/>
      <c r="C44" s="27"/>
      <c r="D44" s="27"/>
      <c r="E44" s="27"/>
      <c r="F44" s="27"/>
      <c r="G44" s="27"/>
      <c r="H44" s="27"/>
      <c r="I44" s="37"/>
    </row>
    <row r="45" spans="1:9" x14ac:dyDescent="0.25">
      <c r="A45" s="30"/>
      <c r="B45" s="40"/>
      <c r="C45" s="27"/>
      <c r="D45" s="27"/>
      <c r="E45" s="27"/>
      <c r="F45" s="27"/>
      <c r="G45" s="27"/>
      <c r="H45" s="27"/>
      <c r="I45" s="37"/>
    </row>
    <row r="46" spans="1:9" x14ac:dyDescent="0.25">
      <c r="A46" s="35" t="s">
        <v>4</v>
      </c>
      <c r="B46" s="27" t="s">
        <v>215</v>
      </c>
      <c r="C46" s="27"/>
      <c r="D46" s="27"/>
      <c r="E46" s="27"/>
      <c r="F46" s="27"/>
      <c r="G46" s="27"/>
      <c r="H46" s="27"/>
      <c r="I46" s="37"/>
    </row>
    <row r="47" spans="1:9" ht="15.75" thickBot="1" x14ac:dyDescent="0.3">
      <c r="A47" s="9">
        <f>INDEX('Point Grid'!$C$8:$I$31,MATCH($A$1,'Point Grid'!$A$8:$A$31,0),MATCH(A46,'Point Grid'!$C$7:$I$7,0))</f>
        <v>0.25</v>
      </c>
      <c r="B47" s="27" t="s">
        <v>216</v>
      </c>
      <c r="C47" s="27"/>
      <c r="D47" s="27"/>
      <c r="E47" s="27"/>
      <c r="F47" s="27"/>
      <c r="G47" s="27"/>
      <c r="H47" s="27"/>
      <c r="I47" s="37"/>
    </row>
    <row r="48" spans="1:9" ht="15.75" thickBot="1" x14ac:dyDescent="0.3">
      <c r="A48" s="5"/>
      <c r="B48" s="27"/>
      <c r="C48" s="27"/>
      <c r="D48" s="27"/>
      <c r="E48" s="27"/>
      <c r="F48" s="27"/>
      <c r="G48" s="27"/>
      <c r="H48" s="27"/>
      <c r="I48" s="37"/>
    </row>
    <row r="49" spans="1:9" ht="15.75" thickBot="1" x14ac:dyDescent="0.3">
      <c r="A49" s="32"/>
      <c r="B49" s="33"/>
      <c r="C49" s="33"/>
      <c r="D49" s="33"/>
      <c r="E49" s="33"/>
      <c r="F49" s="33"/>
      <c r="G49" s="33"/>
      <c r="H49" s="33"/>
      <c r="I49" s="34"/>
    </row>
    <row r="57" spans="1:9" x14ac:dyDescent="0.25">
      <c r="F57" s="53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8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41" x14ac:dyDescent="0.25">
      <c r="A1" s="7">
        <v>10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41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41" x14ac:dyDescent="0.25">
      <c r="A3" s="8" t="s">
        <v>13</v>
      </c>
      <c r="B3" s="26" t="s">
        <v>218</v>
      </c>
      <c r="C3" s="26"/>
      <c r="D3" s="26"/>
      <c r="E3" s="26"/>
      <c r="F3" s="26"/>
      <c r="G3" s="26"/>
      <c r="H3" s="26"/>
      <c r="I3" s="31"/>
    </row>
    <row r="4" spans="1:41" x14ac:dyDescent="0.25">
      <c r="A4" s="9">
        <f>INDEX('Point Grid'!B:B,MATCH($A$1,'Point Grid'!A:A,0))</f>
        <v>2.5</v>
      </c>
      <c r="B4" s="26" t="s">
        <v>219</v>
      </c>
      <c r="C4" s="26"/>
      <c r="D4" s="26"/>
      <c r="E4" s="26"/>
      <c r="F4" s="26"/>
      <c r="G4" s="26"/>
      <c r="H4" s="26"/>
      <c r="I4" s="31"/>
    </row>
    <row r="5" spans="1:41" x14ac:dyDescent="0.25">
      <c r="A5" s="416"/>
      <c r="B5" s="26" t="s">
        <v>220</v>
      </c>
      <c r="C5" s="26"/>
      <c r="D5" s="26"/>
      <c r="E5" s="26"/>
      <c r="F5" s="26"/>
      <c r="G5" s="26"/>
      <c r="H5" s="26"/>
      <c r="I5" s="31"/>
    </row>
    <row r="6" spans="1:41" x14ac:dyDescent="0.25">
      <c r="A6" s="35"/>
      <c r="B6" s="46" t="s">
        <v>221</v>
      </c>
      <c r="C6" s="44"/>
      <c r="D6" s="44"/>
      <c r="E6" s="44"/>
      <c r="F6" s="44"/>
      <c r="G6" s="44"/>
      <c r="H6" s="44"/>
      <c r="I6" s="3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x14ac:dyDescent="0.25">
      <c r="A7" s="9"/>
      <c r="B7" s="45"/>
      <c r="C7" s="45"/>
      <c r="D7" s="45"/>
      <c r="E7" s="45"/>
      <c r="F7" s="45"/>
      <c r="G7" s="45"/>
      <c r="H7" s="45"/>
      <c r="I7" s="3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x14ac:dyDescent="0.25">
      <c r="A8" s="35" t="s">
        <v>2</v>
      </c>
      <c r="B8" s="45" t="s">
        <v>222</v>
      </c>
      <c r="C8" s="45"/>
      <c r="D8" s="45"/>
      <c r="E8" s="45"/>
      <c r="F8" s="45"/>
      <c r="G8" s="45"/>
      <c r="H8" s="45"/>
      <c r="I8" s="31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ht="15.75" thickBot="1" x14ac:dyDescent="0.3">
      <c r="A9" s="9">
        <f>INDEX('Point Grid'!$C$8:$I$31,MATCH($A$1,'Point Grid'!$A$8:$A$31,0),MATCH(A8,'Point Grid'!$C$7:$I$7,0))</f>
        <v>0.5</v>
      </c>
      <c r="B9" s="44"/>
      <c r="C9" s="44"/>
      <c r="D9" s="44"/>
      <c r="E9" s="44"/>
      <c r="F9" s="44"/>
      <c r="G9" s="44"/>
      <c r="H9" s="44"/>
      <c r="I9" s="3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1:41" ht="15.75" thickBot="1" x14ac:dyDescent="0.3">
      <c r="A10" s="5"/>
      <c r="B10" s="45"/>
      <c r="C10" s="44"/>
      <c r="D10" s="44"/>
      <c r="E10" s="44"/>
      <c r="F10" s="44"/>
      <c r="G10" s="44"/>
      <c r="H10" s="44"/>
      <c r="I10" s="3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1" x14ac:dyDescent="0.25">
      <c r="A11" s="9"/>
      <c r="B11" s="26"/>
      <c r="C11" s="26"/>
      <c r="D11" s="26"/>
      <c r="E11" s="26"/>
      <c r="F11" s="26"/>
      <c r="G11" s="26"/>
      <c r="H11" s="26"/>
      <c r="I11" s="31"/>
    </row>
    <row r="12" spans="1:41" x14ac:dyDescent="0.25">
      <c r="A12" s="35" t="s">
        <v>3</v>
      </c>
      <c r="B12" s="45" t="s">
        <v>223</v>
      </c>
      <c r="C12" s="26"/>
      <c r="D12" s="26"/>
      <c r="E12" s="26"/>
      <c r="F12" s="26"/>
      <c r="G12" s="26"/>
      <c r="H12" s="26"/>
      <c r="I12" s="31"/>
    </row>
    <row r="13" spans="1:41" ht="15.75" thickBot="1" x14ac:dyDescent="0.3">
      <c r="A13" s="9">
        <f>INDEX('Point Grid'!$C$8:$I$31,MATCH($A$1,'Point Grid'!$A$8:$A$31,0),MATCH(A12,'Point Grid'!$C$7:$I$7,0))</f>
        <v>2</v>
      </c>
      <c r="B13" s="44" t="s">
        <v>224</v>
      </c>
      <c r="C13" s="26"/>
      <c r="D13" s="26"/>
      <c r="E13" s="26"/>
      <c r="F13" s="26"/>
      <c r="G13" s="26"/>
      <c r="H13" s="26"/>
      <c r="I13" s="31"/>
    </row>
    <row r="14" spans="1:41" ht="15.75" thickBot="1" x14ac:dyDescent="0.3">
      <c r="A14" s="5"/>
      <c r="B14" s="46"/>
      <c r="C14" s="26"/>
      <c r="D14" s="26"/>
      <c r="E14" s="26"/>
      <c r="F14" s="26"/>
      <c r="G14" s="26"/>
      <c r="H14" s="26"/>
      <c r="I14" s="31"/>
    </row>
    <row r="15" spans="1:41" x14ac:dyDescent="0.25">
      <c r="A15" s="9"/>
      <c r="B15" s="26"/>
      <c r="C15" s="26"/>
      <c r="D15" s="26"/>
      <c r="E15" s="26"/>
      <c r="F15" s="26"/>
      <c r="G15" s="26"/>
      <c r="H15" s="26"/>
      <c r="I15" s="31"/>
    </row>
    <row r="16" spans="1:41" x14ac:dyDescent="0.25">
      <c r="A16" s="196"/>
      <c r="B16" s="26"/>
      <c r="C16" s="26"/>
      <c r="D16" s="26"/>
      <c r="E16" s="26"/>
      <c r="F16" s="26"/>
      <c r="G16" s="26"/>
      <c r="H16" s="26"/>
      <c r="I16" s="31"/>
    </row>
    <row r="17" spans="1:9" x14ac:dyDescent="0.25">
      <c r="A17" s="30"/>
      <c r="B17" s="26"/>
      <c r="C17" s="26"/>
      <c r="D17" s="26"/>
      <c r="E17" s="26"/>
      <c r="F17" s="26"/>
      <c r="G17" s="26"/>
      <c r="H17" s="26"/>
      <c r="I17" s="31"/>
    </row>
    <row r="18" spans="1:9" x14ac:dyDescent="0.25">
      <c r="A18" s="30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0"/>
      <c r="B19" s="26"/>
      <c r="C19" s="26"/>
      <c r="D19" s="26"/>
      <c r="E19" s="26"/>
      <c r="F19" s="26"/>
      <c r="G19" s="26"/>
      <c r="H19" s="26"/>
      <c r="I19" s="31"/>
    </row>
    <row r="20" spans="1:9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8" spans="1:9" x14ac:dyDescent="0.25">
      <c r="F28" s="53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1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14062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11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239</v>
      </c>
      <c r="C3" s="26"/>
      <c r="D3" s="26"/>
      <c r="E3" s="26"/>
      <c r="F3" s="26"/>
      <c r="G3" s="26"/>
      <c r="H3" s="26"/>
      <c r="I3" s="31"/>
    </row>
    <row r="4" spans="1:9" ht="15.75" thickBot="1" x14ac:dyDescent="0.3">
      <c r="A4" s="9">
        <f>INDEX('Point Grid'!B:B,MATCH($A$1,'Point Grid'!A:A,0))</f>
        <v>1.75</v>
      </c>
      <c r="B4" s="26"/>
      <c r="C4" s="26"/>
      <c r="D4" s="26"/>
      <c r="E4" s="26"/>
      <c r="F4" s="26"/>
      <c r="G4" s="26"/>
      <c r="H4" s="26"/>
      <c r="I4" s="31"/>
    </row>
    <row r="5" spans="1:9" ht="15.75" thickBot="1" x14ac:dyDescent="0.3">
      <c r="A5" s="5"/>
      <c r="B5" s="301">
        <v>500000</v>
      </c>
      <c r="C5" s="226" t="s">
        <v>225</v>
      </c>
      <c r="D5" s="153"/>
      <c r="E5" s="153"/>
      <c r="F5" s="153"/>
      <c r="G5" s="153"/>
      <c r="H5" s="98"/>
      <c r="I5" s="31"/>
    </row>
    <row r="6" spans="1:9" x14ac:dyDescent="0.25">
      <c r="A6" s="35"/>
      <c r="B6" s="229" t="s">
        <v>226</v>
      </c>
      <c r="C6" s="227" t="s">
        <v>227</v>
      </c>
      <c r="D6" s="26"/>
      <c r="E6" s="26"/>
      <c r="F6" s="26"/>
      <c r="G6" s="26"/>
      <c r="H6" s="214"/>
      <c r="I6" s="31"/>
    </row>
    <row r="7" spans="1:9" x14ac:dyDescent="0.25">
      <c r="A7" s="9"/>
      <c r="B7" s="229" t="s">
        <v>92</v>
      </c>
      <c r="C7" s="227" t="s">
        <v>228</v>
      </c>
      <c r="D7" s="26"/>
      <c r="E7" s="26"/>
      <c r="F7" s="26"/>
      <c r="G7" s="26"/>
      <c r="H7" s="214"/>
      <c r="I7" s="31"/>
    </row>
    <row r="8" spans="1:9" x14ac:dyDescent="0.25">
      <c r="A8" s="416"/>
      <c r="B8" s="230">
        <v>2000000</v>
      </c>
      <c r="C8" s="227" t="s">
        <v>229</v>
      </c>
      <c r="D8" s="26"/>
      <c r="E8" s="26"/>
      <c r="F8" s="26"/>
      <c r="G8" s="26"/>
      <c r="H8" s="214"/>
      <c r="I8" s="31"/>
    </row>
    <row r="9" spans="1:9" x14ac:dyDescent="0.25">
      <c r="A9" s="30"/>
      <c r="B9" s="230">
        <v>100000</v>
      </c>
      <c r="C9" s="227" t="s">
        <v>230</v>
      </c>
      <c r="D9" s="26"/>
      <c r="E9" s="26"/>
      <c r="F9" s="26"/>
      <c r="G9" s="26"/>
      <c r="H9" s="214"/>
      <c r="I9" s="31"/>
    </row>
    <row r="10" spans="1:9" x14ac:dyDescent="0.25">
      <c r="A10" s="30"/>
      <c r="B10" s="198" t="s">
        <v>231</v>
      </c>
      <c r="C10" s="227" t="s">
        <v>232</v>
      </c>
      <c r="D10" s="26"/>
      <c r="E10" s="26"/>
      <c r="F10" s="26"/>
      <c r="G10" s="26"/>
      <c r="H10" s="214"/>
      <c r="I10" s="31"/>
    </row>
    <row r="11" spans="1:9" x14ac:dyDescent="0.25">
      <c r="A11" s="30"/>
      <c r="B11" s="198" t="s">
        <v>233</v>
      </c>
      <c r="C11" s="227" t="s">
        <v>234</v>
      </c>
      <c r="D11" s="26"/>
      <c r="E11" s="26"/>
      <c r="F11" s="26"/>
      <c r="G11" s="26"/>
      <c r="H11" s="214"/>
      <c r="I11" s="31"/>
    </row>
    <row r="12" spans="1:9" x14ac:dyDescent="0.25">
      <c r="A12" s="35"/>
      <c r="B12" s="198" t="s">
        <v>235</v>
      </c>
      <c r="C12" s="227" t="s">
        <v>236</v>
      </c>
      <c r="D12" s="26"/>
      <c r="E12" s="26"/>
      <c r="F12" s="26"/>
      <c r="G12" s="26"/>
      <c r="H12" s="214"/>
      <c r="I12" s="31"/>
    </row>
    <row r="13" spans="1:9" x14ac:dyDescent="0.25">
      <c r="A13" s="9"/>
      <c r="B13" s="198" t="s">
        <v>95</v>
      </c>
      <c r="C13" s="227" t="s">
        <v>240</v>
      </c>
      <c r="D13" s="26"/>
      <c r="E13" s="26"/>
      <c r="F13" s="26"/>
      <c r="G13" s="26"/>
      <c r="H13" s="214"/>
      <c r="I13" s="31"/>
    </row>
    <row r="14" spans="1:9" x14ac:dyDescent="0.25">
      <c r="A14" s="196"/>
      <c r="B14" s="75" t="s">
        <v>238</v>
      </c>
      <c r="C14" s="228" t="s">
        <v>237</v>
      </c>
      <c r="D14" s="151"/>
      <c r="E14" s="151"/>
      <c r="F14" s="151"/>
      <c r="G14" s="151"/>
      <c r="H14" s="152"/>
      <c r="I14" s="31"/>
    </row>
    <row r="15" spans="1:9" x14ac:dyDescent="0.25">
      <c r="A15" s="30"/>
      <c r="B15" s="40"/>
      <c r="C15" s="64"/>
      <c r="D15" s="26"/>
      <c r="E15" s="26"/>
      <c r="F15" s="26"/>
      <c r="G15" s="26"/>
      <c r="H15" s="26"/>
      <c r="I15" s="31"/>
    </row>
    <row r="16" spans="1:9" x14ac:dyDescent="0.25">
      <c r="A16" s="30"/>
      <c r="B16" s="40" t="s">
        <v>241</v>
      </c>
      <c r="C16" s="64"/>
      <c r="D16" s="26"/>
      <c r="E16" s="26"/>
      <c r="F16" s="26"/>
      <c r="G16" s="26"/>
      <c r="H16" s="26"/>
      <c r="I16" s="31"/>
    </row>
    <row r="17" spans="1:9" x14ac:dyDescent="0.25">
      <c r="A17" s="30"/>
      <c r="B17" s="40" t="s">
        <v>245</v>
      </c>
      <c r="C17" s="64"/>
      <c r="D17" s="26"/>
      <c r="E17" s="26"/>
      <c r="F17" s="26"/>
      <c r="G17" s="26"/>
      <c r="H17" s="26"/>
      <c r="I17" s="31"/>
    </row>
    <row r="18" spans="1:9" x14ac:dyDescent="0.25">
      <c r="A18" s="30"/>
      <c r="B18" s="40" t="s">
        <v>246</v>
      </c>
      <c r="C18" s="64"/>
      <c r="D18" s="26"/>
      <c r="E18" s="26"/>
      <c r="F18" s="26"/>
      <c r="G18" s="26"/>
      <c r="H18" s="26"/>
      <c r="I18" s="31"/>
    </row>
    <row r="19" spans="1:9" x14ac:dyDescent="0.25">
      <c r="A19" s="30"/>
      <c r="B19" s="40" t="s">
        <v>242</v>
      </c>
      <c r="C19" s="64"/>
      <c r="D19" s="26"/>
      <c r="E19" s="26"/>
      <c r="F19" s="26"/>
      <c r="G19" s="26"/>
      <c r="H19" s="26"/>
      <c r="I19" s="31"/>
    </row>
    <row r="20" spans="1:9" x14ac:dyDescent="0.25">
      <c r="A20" s="30"/>
      <c r="B20" s="40" t="s">
        <v>243</v>
      </c>
      <c r="C20" s="64"/>
      <c r="D20" s="26"/>
      <c r="E20" s="26"/>
      <c r="F20" s="26"/>
      <c r="G20" s="26"/>
      <c r="H20" s="26"/>
      <c r="I20" s="31"/>
    </row>
    <row r="21" spans="1:9" x14ac:dyDescent="0.25">
      <c r="A21" s="30"/>
      <c r="B21" s="40"/>
      <c r="C21" s="26"/>
      <c r="D21" s="26"/>
      <c r="E21" s="26"/>
      <c r="F21" s="26"/>
      <c r="G21" s="26"/>
      <c r="H21" s="26"/>
      <c r="I21" s="31"/>
    </row>
    <row r="22" spans="1:9" x14ac:dyDescent="0.25">
      <c r="A22" s="30"/>
      <c r="B22" s="40" t="s">
        <v>244</v>
      </c>
      <c r="C22" s="26"/>
      <c r="D22" s="26"/>
      <c r="E22" s="26"/>
      <c r="F22" s="26"/>
      <c r="G22" s="26"/>
      <c r="H22" s="26"/>
      <c r="I22" s="31"/>
    </row>
    <row r="23" spans="1:9" ht="15.75" thickBot="1" x14ac:dyDescent="0.3">
      <c r="A23" s="32"/>
      <c r="B23" s="33"/>
      <c r="C23" s="33"/>
      <c r="D23" s="33"/>
      <c r="E23" s="33"/>
      <c r="F23" s="33"/>
      <c r="G23" s="33"/>
      <c r="H23" s="33"/>
      <c r="I23" s="34"/>
    </row>
    <row r="31" spans="1:9" x14ac:dyDescent="0.25">
      <c r="F31" s="53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B6:B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8.7109375" style="29" customWidth="1"/>
    <col min="3" max="3" width="14.7109375" style="29" customWidth="1"/>
    <col min="4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12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247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2.5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26" t="s">
        <v>248</v>
      </c>
      <c r="C5" s="26"/>
      <c r="D5" s="26"/>
      <c r="E5" s="26"/>
      <c r="F5" s="26"/>
      <c r="G5" s="26"/>
      <c r="H5" s="26"/>
      <c r="I5" s="31"/>
    </row>
    <row r="6" spans="1:9" x14ac:dyDescent="0.25">
      <c r="A6" s="416"/>
      <c r="B6" s="26"/>
      <c r="C6" s="26"/>
      <c r="D6" s="26"/>
      <c r="E6" s="26"/>
      <c r="F6" s="26"/>
      <c r="G6" s="26"/>
      <c r="H6" s="26"/>
      <c r="I6" s="31"/>
    </row>
    <row r="7" spans="1:9" x14ac:dyDescent="0.25">
      <c r="A7" s="416"/>
      <c r="B7" s="235" t="s">
        <v>249</v>
      </c>
      <c r="C7" s="236" t="s">
        <v>250</v>
      </c>
      <c r="D7" s="26"/>
      <c r="E7" s="26"/>
      <c r="F7" s="26"/>
      <c r="G7" s="26"/>
      <c r="H7" s="26"/>
      <c r="I7" s="31"/>
    </row>
    <row r="8" spans="1:9" x14ac:dyDescent="0.25">
      <c r="A8" s="416"/>
      <c r="B8" s="200" t="s">
        <v>251</v>
      </c>
      <c r="C8" s="233">
        <v>0.9</v>
      </c>
      <c r="D8" s="26"/>
      <c r="E8" s="26"/>
      <c r="F8" s="26"/>
      <c r="G8" s="26"/>
      <c r="H8" s="26"/>
      <c r="I8" s="31"/>
    </row>
    <row r="9" spans="1:9" x14ac:dyDescent="0.25">
      <c r="A9" s="416"/>
      <c r="B9" s="200" t="s">
        <v>252</v>
      </c>
      <c r="C9" s="233">
        <v>2</v>
      </c>
      <c r="D9" s="26"/>
      <c r="E9" s="26"/>
      <c r="F9" s="26"/>
      <c r="G9" s="26"/>
      <c r="H9" s="26"/>
      <c r="I9" s="31"/>
    </row>
    <row r="10" spans="1:9" x14ac:dyDescent="0.25">
      <c r="A10" s="416"/>
      <c r="B10" s="201" t="s">
        <v>33</v>
      </c>
      <c r="C10" s="234">
        <v>1</v>
      </c>
      <c r="D10" s="26"/>
      <c r="E10" s="26"/>
      <c r="F10" s="26"/>
      <c r="G10" s="26"/>
      <c r="H10" s="26"/>
      <c r="I10" s="31"/>
    </row>
    <row r="11" spans="1:9" x14ac:dyDescent="0.25">
      <c r="A11" s="416"/>
      <c r="B11" s="26"/>
      <c r="C11" s="231"/>
      <c r="D11" s="26"/>
      <c r="E11" s="26"/>
      <c r="F11" s="26"/>
      <c r="G11" s="26"/>
      <c r="H11" s="26"/>
      <c r="I11" s="31"/>
    </row>
    <row r="12" spans="1:9" x14ac:dyDescent="0.25">
      <c r="A12" s="416"/>
      <c r="B12" s="235" t="s">
        <v>253</v>
      </c>
      <c r="C12" s="236" t="s">
        <v>254</v>
      </c>
      <c r="D12" s="26"/>
      <c r="E12" s="26"/>
      <c r="F12" s="26"/>
      <c r="G12" s="26"/>
      <c r="H12" s="26"/>
      <c r="I12" s="31"/>
    </row>
    <row r="13" spans="1:9" x14ac:dyDescent="0.25">
      <c r="A13" s="416"/>
      <c r="B13" s="200" t="s">
        <v>255</v>
      </c>
      <c r="C13" s="233">
        <v>0.75</v>
      </c>
      <c r="D13" s="26"/>
      <c r="E13" s="26"/>
      <c r="F13" s="26"/>
      <c r="G13" s="26"/>
      <c r="H13" s="26"/>
      <c r="I13" s="31"/>
    </row>
    <row r="14" spans="1:9" x14ac:dyDescent="0.25">
      <c r="A14" s="416"/>
      <c r="B14" s="200" t="s">
        <v>256</v>
      </c>
      <c r="C14" s="233">
        <v>0.95</v>
      </c>
      <c r="D14" s="26"/>
      <c r="E14" s="26"/>
      <c r="F14" s="26"/>
      <c r="G14" s="26"/>
      <c r="H14" s="26"/>
      <c r="I14" s="31"/>
    </row>
    <row r="15" spans="1:9" x14ac:dyDescent="0.25">
      <c r="A15" s="416"/>
      <c r="B15" s="201" t="s">
        <v>257</v>
      </c>
      <c r="C15" s="234">
        <v>1</v>
      </c>
      <c r="D15" s="26"/>
      <c r="E15" s="26"/>
      <c r="F15" s="26"/>
      <c r="G15" s="26"/>
      <c r="H15" s="26"/>
      <c r="I15" s="31"/>
    </row>
    <row r="16" spans="1:9" x14ac:dyDescent="0.25">
      <c r="A16" s="416"/>
      <c r="B16" s="26"/>
      <c r="C16" s="231"/>
      <c r="D16" s="26"/>
      <c r="E16" s="26"/>
      <c r="F16" s="26"/>
      <c r="G16" s="26"/>
      <c r="H16" s="26"/>
      <c r="I16" s="31"/>
    </row>
    <row r="17" spans="1:9" x14ac:dyDescent="0.25">
      <c r="A17" s="416"/>
      <c r="B17" s="244" t="s">
        <v>258</v>
      </c>
      <c r="C17" s="241"/>
      <c r="D17" s="242"/>
      <c r="E17" s="243"/>
      <c r="F17" s="26"/>
      <c r="G17" s="26"/>
      <c r="H17" s="26"/>
      <c r="I17" s="31"/>
    </row>
    <row r="18" spans="1:9" x14ac:dyDescent="0.25">
      <c r="A18" s="416"/>
      <c r="B18" s="232"/>
      <c r="C18" s="241" t="s">
        <v>260</v>
      </c>
      <c r="D18" s="242"/>
      <c r="E18" s="243"/>
      <c r="F18" s="26"/>
      <c r="G18" s="26"/>
      <c r="H18" s="26"/>
      <c r="I18" s="31"/>
    </row>
    <row r="19" spans="1:9" x14ac:dyDescent="0.25">
      <c r="A19" s="416"/>
      <c r="B19" s="236" t="s">
        <v>259</v>
      </c>
      <c r="C19" s="238" t="s">
        <v>251</v>
      </c>
      <c r="D19" s="239" t="s">
        <v>252</v>
      </c>
      <c r="E19" s="240" t="s">
        <v>33</v>
      </c>
      <c r="F19" s="26"/>
      <c r="G19" s="26"/>
      <c r="H19" s="26"/>
      <c r="I19" s="31"/>
    </row>
    <row r="20" spans="1:9" x14ac:dyDescent="0.25">
      <c r="A20" s="416"/>
      <c r="B20" s="198" t="s">
        <v>255</v>
      </c>
      <c r="C20" s="245">
        <v>800</v>
      </c>
      <c r="D20" s="246">
        <v>1500</v>
      </c>
      <c r="E20" s="247">
        <v>600</v>
      </c>
      <c r="F20" s="26"/>
      <c r="G20" s="26"/>
      <c r="H20" s="26"/>
      <c r="I20" s="31"/>
    </row>
    <row r="21" spans="1:9" x14ac:dyDescent="0.25">
      <c r="A21" s="416"/>
      <c r="B21" s="198" t="s">
        <v>256</v>
      </c>
      <c r="C21" s="248">
        <v>300</v>
      </c>
      <c r="D21" s="237">
        <v>750</v>
      </c>
      <c r="E21" s="249">
        <v>500</v>
      </c>
      <c r="F21" s="26"/>
      <c r="G21" s="26"/>
      <c r="H21" s="26"/>
      <c r="I21" s="31"/>
    </row>
    <row r="22" spans="1:9" x14ac:dyDescent="0.25">
      <c r="A22" s="416"/>
      <c r="B22" s="75" t="s">
        <v>257</v>
      </c>
      <c r="C22" s="250">
        <v>500</v>
      </c>
      <c r="D22" s="251">
        <v>500</v>
      </c>
      <c r="E22" s="252">
        <v>1500</v>
      </c>
      <c r="F22" s="26"/>
      <c r="G22" s="26"/>
      <c r="H22" s="26"/>
      <c r="I22" s="31"/>
    </row>
    <row r="23" spans="1:9" x14ac:dyDescent="0.25">
      <c r="A23" s="416"/>
      <c r="B23" s="26"/>
      <c r="C23" s="231"/>
      <c r="D23" s="26"/>
      <c r="E23" s="26"/>
      <c r="F23" s="26"/>
      <c r="G23" s="26"/>
      <c r="H23" s="26"/>
      <c r="I23" s="31"/>
    </row>
    <row r="24" spans="1:9" x14ac:dyDescent="0.25">
      <c r="A24" s="416"/>
      <c r="B24" s="244" t="s">
        <v>261</v>
      </c>
      <c r="C24" s="241"/>
      <c r="D24" s="242"/>
      <c r="E24" s="243"/>
      <c r="F24" s="26"/>
      <c r="G24" s="26"/>
      <c r="H24" s="26"/>
      <c r="I24" s="31"/>
    </row>
    <row r="25" spans="1:9" x14ac:dyDescent="0.25">
      <c r="A25" s="416"/>
      <c r="B25" s="232"/>
      <c r="C25" s="241" t="s">
        <v>260</v>
      </c>
      <c r="D25" s="242"/>
      <c r="E25" s="243"/>
      <c r="F25" s="26"/>
      <c r="G25" s="26"/>
      <c r="H25" s="26"/>
      <c r="I25" s="31"/>
    </row>
    <row r="26" spans="1:9" x14ac:dyDescent="0.25">
      <c r="A26" s="416"/>
      <c r="B26" s="236" t="s">
        <v>259</v>
      </c>
      <c r="C26" s="238" t="s">
        <v>251</v>
      </c>
      <c r="D26" s="239" t="s">
        <v>252</v>
      </c>
      <c r="E26" s="240" t="s">
        <v>33</v>
      </c>
      <c r="F26" s="26"/>
      <c r="G26" s="26"/>
      <c r="H26" s="26"/>
      <c r="I26" s="31"/>
    </row>
    <row r="27" spans="1:9" x14ac:dyDescent="0.25">
      <c r="A27" s="416"/>
      <c r="B27" s="198" t="s">
        <v>255</v>
      </c>
      <c r="C27" s="245">
        <v>320000</v>
      </c>
      <c r="D27" s="246">
        <v>2100000</v>
      </c>
      <c r="E27" s="247">
        <v>400000</v>
      </c>
      <c r="F27" s="26"/>
      <c r="G27" s="26"/>
      <c r="H27" s="26"/>
      <c r="I27" s="31"/>
    </row>
    <row r="28" spans="1:9" x14ac:dyDescent="0.25">
      <c r="A28" s="416"/>
      <c r="B28" s="198" t="s">
        <v>256</v>
      </c>
      <c r="C28" s="248">
        <v>170000</v>
      </c>
      <c r="D28" s="237">
        <v>1535000</v>
      </c>
      <c r="E28" s="249">
        <v>500000</v>
      </c>
      <c r="F28" s="26"/>
      <c r="G28" s="26"/>
      <c r="H28" s="26"/>
      <c r="I28" s="31"/>
    </row>
    <row r="29" spans="1:9" x14ac:dyDescent="0.25">
      <c r="A29" s="416"/>
      <c r="B29" s="75" t="s">
        <v>257</v>
      </c>
      <c r="C29" s="250">
        <v>305000</v>
      </c>
      <c r="D29" s="251">
        <v>1100000</v>
      </c>
      <c r="E29" s="252">
        <v>1600000</v>
      </c>
      <c r="F29" s="26"/>
      <c r="G29" s="26"/>
      <c r="H29" s="26"/>
      <c r="I29" s="31"/>
    </row>
    <row r="30" spans="1:9" x14ac:dyDescent="0.25">
      <c r="A30" s="416"/>
      <c r="B30" s="26"/>
      <c r="C30" s="26"/>
      <c r="D30" s="26"/>
      <c r="E30" s="26"/>
      <c r="F30" s="26"/>
      <c r="G30" s="26"/>
      <c r="H30" s="26"/>
      <c r="I30" s="31"/>
    </row>
    <row r="31" spans="1:9" x14ac:dyDescent="0.25">
      <c r="A31" s="416"/>
      <c r="B31" s="40" t="s">
        <v>262</v>
      </c>
      <c r="C31" s="40"/>
      <c r="D31" s="40"/>
      <c r="E31" s="40"/>
      <c r="F31" s="40"/>
      <c r="G31" s="26"/>
      <c r="H31" s="26"/>
      <c r="I31" s="31"/>
    </row>
    <row r="32" spans="1:9" x14ac:dyDescent="0.25">
      <c r="A32" s="416"/>
      <c r="B32" s="26" t="s">
        <v>268</v>
      </c>
      <c r="C32" s="26"/>
      <c r="D32" s="26"/>
      <c r="E32" s="26"/>
      <c r="F32" s="26"/>
      <c r="G32" s="26"/>
      <c r="H32" s="26"/>
      <c r="I32" s="31"/>
    </row>
    <row r="33" spans="1:9" x14ac:dyDescent="0.25">
      <c r="A33" s="416"/>
      <c r="B33" s="40" t="s">
        <v>263</v>
      </c>
      <c r="C33" s="26"/>
      <c r="D33" s="26"/>
      <c r="E33" s="26"/>
      <c r="F33" s="26"/>
      <c r="G33" s="26"/>
      <c r="H33" s="26"/>
      <c r="I33" s="31"/>
    </row>
    <row r="34" spans="1:9" x14ac:dyDescent="0.25">
      <c r="A34" s="416"/>
      <c r="B34" s="26"/>
      <c r="C34" s="26"/>
      <c r="D34" s="26"/>
      <c r="E34" s="26"/>
      <c r="F34" s="26"/>
      <c r="G34" s="26"/>
      <c r="H34" s="26"/>
      <c r="I34" s="31"/>
    </row>
    <row r="35" spans="1:9" x14ac:dyDescent="0.25">
      <c r="A35" s="35" t="s">
        <v>2</v>
      </c>
      <c r="B35" s="26" t="s">
        <v>264</v>
      </c>
      <c r="C35" s="26"/>
      <c r="D35" s="26"/>
      <c r="E35" s="26"/>
      <c r="F35" s="26"/>
      <c r="G35" s="26"/>
      <c r="H35" s="26"/>
      <c r="I35" s="31"/>
    </row>
    <row r="36" spans="1:9" ht="15.75" thickBot="1" x14ac:dyDescent="0.3">
      <c r="A36" s="9">
        <f>INDEX('Point Grid'!$C$8:$I$31,MATCH($A$1,'Point Grid'!$A$8:$A$31,0),MATCH(A35,'Point Grid'!$C$7:$I$7,0))</f>
        <v>1.5</v>
      </c>
      <c r="B36" s="26"/>
      <c r="C36" s="26"/>
      <c r="D36" s="26"/>
      <c r="E36" s="26"/>
      <c r="F36" s="26"/>
      <c r="G36" s="26"/>
      <c r="H36" s="26"/>
      <c r="I36" s="31"/>
    </row>
    <row r="37" spans="1:9" ht="15.75" thickBot="1" x14ac:dyDescent="0.3">
      <c r="A37" s="5"/>
      <c r="B37" s="26"/>
      <c r="C37" s="26"/>
      <c r="D37" s="26"/>
      <c r="E37" s="26"/>
      <c r="F37" s="26"/>
      <c r="G37" s="26"/>
      <c r="H37" s="26"/>
      <c r="I37" s="31"/>
    </row>
    <row r="38" spans="1:9" x14ac:dyDescent="0.25">
      <c r="A38" s="416"/>
      <c r="B38" s="26"/>
      <c r="C38" s="26"/>
      <c r="D38" s="26"/>
      <c r="E38" s="26"/>
      <c r="F38" s="26"/>
      <c r="G38" s="26"/>
      <c r="H38" s="26"/>
      <c r="I38" s="31"/>
    </row>
    <row r="39" spans="1:9" x14ac:dyDescent="0.25">
      <c r="A39" s="35" t="s">
        <v>3</v>
      </c>
      <c r="B39" s="26" t="s">
        <v>265</v>
      </c>
      <c r="C39" s="26"/>
      <c r="D39" s="26"/>
      <c r="E39" s="26"/>
      <c r="F39" s="26"/>
      <c r="G39" s="26"/>
      <c r="H39" s="26"/>
      <c r="I39" s="31"/>
    </row>
    <row r="40" spans="1:9" ht="15.75" thickBot="1" x14ac:dyDescent="0.3">
      <c r="A40" s="9">
        <f>INDEX('Point Grid'!$C$8:$I$31,MATCH($A$1,'Point Grid'!$A$8:$A$31,0),MATCH(A39,'Point Grid'!$C$7:$I$7,0))</f>
        <v>0.5</v>
      </c>
      <c r="B40" s="26" t="s">
        <v>266</v>
      </c>
      <c r="C40" s="26"/>
      <c r="D40" s="26"/>
      <c r="E40" s="26"/>
      <c r="F40" s="26"/>
      <c r="G40" s="26"/>
      <c r="H40" s="26"/>
      <c r="I40" s="31"/>
    </row>
    <row r="41" spans="1:9" ht="15.75" thickBot="1" x14ac:dyDescent="0.3">
      <c r="A41" s="5"/>
      <c r="B41" s="26"/>
      <c r="C41" s="26"/>
      <c r="D41" s="26"/>
      <c r="E41" s="26"/>
      <c r="F41" s="26"/>
      <c r="G41" s="26"/>
      <c r="H41" s="26"/>
      <c r="I41" s="31"/>
    </row>
    <row r="42" spans="1:9" x14ac:dyDescent="0.25">
      <c r="A42" s="416"/>
      <c r="B42" s="26"/>
      <c r="C42" s="26"/>
      <c r="D42" s="26"/>
      <c r="E42" s="26"/>
      <c r="F42" s="26"/>
      <c r="G42" s="26"/>
      <c r="H42" s="26"/>
      <c r="I42" s="31"/>
    </row>
    <row r="43" spans="1:9" x14ac:dyDescent="0.25">
      <c r="A43" s="35" t="s">
        <v>4</v>
      </c>
      <c r="B43" s="26" t="s">
        <v>267</v>
      </c>
      <c r="C43" s="26"/>
      <c r="D43" s="26"/>
      <c r="E43" s="26"/>
      <c r="F43" s="26"/>
      <c r="G43" s="26"/>
      <c r="H43" s="26"/>
      <c r="I43" s="31"/>
    </row>
    <row r="44" spans="1:9" ht="15.75" thickBot="1" x14ac:dyDescent="0.3">
      <c r="A44" s="9">
        <f>INDEX('Point Grid'!$C$8:$I$31,MATCH($A$1,'Point Grid'!$A$8:$A$31,0),MATCH(A43,'Point Grid'!$C$7:$I$7,0))</f>
        <v>0.5</v>
      </c>
      <c r="B44" s="26"/>
      <c r="C44" s="26"/>
      <c r="D44" s="26"/>
      <c r="E44" s="26"/>
      <c r="F44" s="26"/>
      <c r="G44" s="26"/>
      <c r="H44" s="26"/>
      <c r="I44" s="31"/>
    </row>
    <row r="45" spans="1:9" ht="15.75" thickBot="1" x14ac:dyDescent="0.3">
      <c r="A45" s="5"/>
      <c r="B45" s="26"/>
      <c r="C45" s="26"/>
      <c r="D45" s="26"/>
      <c r="E45" s="26"/>
      <c r="F45" s="26"/>
      <c r="G45" s="26"/>
      <c r="H45" s="26"/>
      <c r="I45" s="31"/>
    </row>
    <row r="46" spans="1:9" ht="15.75" thickBot="1" x14ac:dyDescent="0.3">
      <c r="A46" s="32"/>
      <c r="B46" s="33"/>
      <c r="C46" s="33"/>
      <c r="D46" s="33"/>
      <c r="E46" s="33"/>
      <c r="F46" s="33"/>
      <c r="G46" s="33"/>
      <c r="H46" s="33"/>
      <c r="I46" s="34"/>
    </row>
    <row r="52" spans="6:6" x14ac:dyDescent="0.25">
      <c r="F52" s="53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3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4" width="12.7109375" style="29" customWidth="1"/>
    <col min="5" max="5" width="17.7109375" style="66" customWidth="1"/>
    <col min="6" max="8" width="12" style="66" customWidth="1"/>
    <col min="9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13</v>
      </c>
      <c r="B1" s="41" t="s">
        <v>12</v>
      </c>
      <c r="C1" s="28"/>
      <c r="D1" s="28"/>
      <c r="E1" s="65"/>
      <c r="F1" s="65"/>
      <c r="G1" s="65"/>
      <c r="H1" s="427" t="s">
        <v>30</v>
      </c>
      <c r="I1" s="430"/>
    </row>
    <row r="2" spans="1:9" x14ac:dyDescent="0.25">
      <c r="A2" s="30"/>
      <c r="B2" s="26"/>
      <c r="C2" s="26"/>
      <c r="D2" s="26"/>
      <c r="E2" s="39"/>
      <c r="F2" s="39"/>
      <c r="G2" s="39"/>
      <c r="H2" s="39"/>
      <c r="I2" s="31"/>
    </row>
    <row r="3" spans="1:9" x14ac:dyDescent="0.25">
      <c r="A3" s="8" t="s">
        <v>13</v>
      </c>
      <c r="B3" s="26" t="s">
        <v>273</v>
      </c>
      <c r="C3" s="26"/>
      <c r="D3" s="26"/>
      <c r="E3" s="39"/>
      <c r="F3" s="39"/>
      <c r="G3" s="39"/>
      <c r="H3" s="39"/>
      <c r="I3" s="31"/>
    </row>
    <row r="4" spans="1:9" x14ac:dyDescent="0.25">
      <c r="A4" s="9">
        <f>INDEX('Point Grid'!B:B,MATCH($A$1,'Point Grid'!A:A,0))</f>
        <v>2.75</v>
      </c>
      <c r="B4" s="27"/>
      <c r="C4" s="26"/>
      <c r="D4" s="26"/>
      <c r="E4" s="39"/>
      <c r="F4" s="39"/>
      <c r="G4" s="39"/>
      <c r="H4" s="39"/>
      <c r="I4" s="31"/>
    </row>
    <row r="5" spans="1:9" x14ac:dyDescent="0.25">
      <c r="A5" s="416"/>
      <c r="B5" s="244" t="s">
        <v>274</v>
      </c>
      <c r="C5" s="242"/>
      <c r="D5" s="242"/>
      <c r="E5" s="236" t="s">
        <v>275</v>
      </c>
      <c r="F5" s="39"/>
      <c r="G5" s="39"/>
      <c r="H5" s="39"/>
      <c r="I5" s="31"/>
    </row>
    <row r="6" spans="1:9" x14ac:dyDescent="0.25">
      <c r="A6" s="30"/>
      <c r="B6" s="235"/>
      <c r="C6" s="239" t="s">
        <v>277</v>
      </c>
      <c r="D6" s="256">
        <v>400000</v>
      </c>
      <c r="E6" s="254">
        <v>0.5</v>
      </c>
      <c r="F6" s="39"/>
      <c r="G6" s="39"/>
      <c r="H6" s="39"/>
      <c r="I6" s="31"/>
    </row>
    <row r="7" spans="1:9" x14ac:dyDescent="0.25">
      <c r="A7" s="30"/>
      <c r="B7" s="257">
        <v>400000</v>
      </c>
      <c r="C7" s="239" t="s">
        <v>278</v>
      </c>
      <c r="D7" s="258">
        <v>550000</v>
      </c>
      <c r="E7" s="254">
        <v>0.25</v>
      </c>
      <c r="F7" s="39"/>
      <c r="G7" s="39"/>
      <c r="H7" s="100"/>
      <c r="I7" s="37"/>
    </row>
    <row r="8" spans="1:9" x14ac:dyDescent="0.25">
      <c r="A8" s="30"/>
      <c r="B8" s="259">
        <v>550000</v>
      </c>
      <c r="C8" s="239" t="s">
        <v>278</v>
      </c>
      <c r="D8" s="258">
        <v>700000</v>
      </c>
      <c r="E8" s="254">
        <v>0.1</v>
      </c>
      <c r="F8" s="39"/>
      <c r="G8" s="39"/>
      <c r="H8" s="100"/>
      <c r="I8" s="37"/>
    </row>
    <row r="9" spans="1:9" x14ac:dyDescent="0.25">
      <c r="A9" s="30"/>
      <c r="B9" s="259">
        <v>700000</v>
      </c>
      <c r="C9" s="239" t="s">
        <v>278</v>
      </c>
      <c r="D9" s="258">
        <v>850000</v>
      </c>
      <c r="E9" s="254">
        <v>0.1</v>
      </c>
      <c r="F9" s="68"/>
      <c r="G9" s="68"/>
      <c r="H9" s="100"/>
      <c r="I9" s="37"/>
    </row>
    <row r="10" spans="1:9" x14ac:dyDescent="0.25">
      <c r="A10" s="30"/>
      <c r="B10" s="259">
        <v>850000</v>
      </c>
      <c r="C10" s="239" t="s">
        <v>278</v>
      </c>
      <c r="D10" s="258">
        <v>1000000</v>
      </c>
      <c r="E10" s="254">
        <v>2.5000000000000001E-2</v>
      </c>
      <c r="F10" s="68"/>
      <c r="G10" s="68"/>
      <c r="H10" s="100"/>
      <c r="I10" s="37"/>
    </row>
    <row r="11" spans="1:9" x14ac:dyDescent="0.25">
      <c r="A11" s="30"/>
      <c r="B11" s="259">
        <v>1000000</v>
      </c>
      <c r="C11" s="239" t="s">
        <v>278</v>
      </c>
      <c r="D11" s="258">
        <v>1500000</v>
      </c>
      <c r="E11" s="254">
        <v>2.5000000000000001E-2</v>
      </c>
      <c r="F11" s="68"/>
      <c r="G11" s="68"/>
      <c r="H11" s="100"/>
      <c r="I11" s="37"/>
    </row>
    <row r="12" spans="1:9" x14ac:dyDescent="0.25">
      <c r="A12" s="30"/>
      <c r="B12" s="50"/>
      <c r="C12" s="51" t="s">
        <v>276</v>
      </c>
      <c r="D12" s="94"/>
      <c r="E12" s="255">
        <f>SUM(E6:E11)</f>
        <v>1</v>
      </c>
      <c r="F12" s="39"/>
      <c r="G12" s="39"/>
      <c r="H12" s="39"/>
      <c r="I12" s="37"/>
    </row>
    <row r="13" spans="1:9" x14ac:dyDescent="0.25">
      <c r="A13" s="416"/>
      <c r="B13" s="26"/>
      <c r="C13" s="26"/>
      <c r="D13" s="26"/>
      <c r="E13" s="39"/>
      <c r="F13" s="39"/>
      <c r="G13" s="39"/>
      <c r="H13" s="39"/>
      <c r="I13" s="31"/>
    </row>
    <row r="14" spans="1:9" x14ac:dyDescent="0.25">
      <c r="A14" s="416"/>
      <c r="B14" s="26" t="s">
        <v>279</v>
      </c>
      <c r="C14" s="26"/>
      <c r="D14" s="26"/>
      <c r="E14" s="39"/>
      <c r="F14" s="39"/>
      <c r="G14" s="39"/>
      <c r="H14" s="39"/>
      <c r="I14" s="31"/>
    </row>
    <row r="15" spans="1:9" x14ac:dyDescent="0.25">
      <c r="A15" s="416"/>
      <c r="B15" s="26" t="s">
        <v>280</v>
      </c>
      <c r="C15" s="26"/>
      <c r="D15" s="26"/>
      <c r="E15" s="39"/>
      <c r="F15" s="39"/>
      <c r="G15" s="39"/>
      <c r="H15" s="39"/>
      <c r="I15" s="31"/>
    </row>
    <row r="16" spans="1:9" x14ac:dyDescent="0.25">
      <c r="A16" s="416"/>
      <c r="B16" s="26" t="s">
        <v>281</v>
      </c>
      <c r="C16" s="26"/>
      <c r="D16" s="26"/>
      <c r="E16" s="39"/>
      <c r="F16" s="39"/>
      <c r="G16" s="39"/>
      <c r="H16" s="39"/>
      <c r="I16" s="31"/>
    </row>
    <row r="17" spans="1:9" x14ac:dyDescent="0.25">
      <c r="A17" s="416"/>
      <c r="B17" s="26"/>
      <c r="C17" s="26"/>
      <c r="D17" s="26"/>
      <c r="E17" s="39"/>
      <c r="F17" s="39"/>
      <c r="G17" s="39"/>
      <c r="H17" s="39"/>
      <c r="I17" s="31"/>
    </row>
    <row r="18" spans="1:9" x14ac:dyDescent="0.25">
      <c r="A18" s="35" t="s">
        <v>2</v>
      </c>
      <c r="B18" s="40" t="s">
        <v>282</v>
      </c>
      <c r="C18" s="26"/>
      <c r="D18" s="26"/>
      <c r="E18" s="39"/>
      <c r="F18" s="39"/>
      <c r="G18" s="39"/>
      <c r="H18" s="39"/>
      <c r="I18" s="31"/>
    </row>
    <row r="19" spans="1:9" ht="15.75" thickBot="1" x14ac:dyDescent="0.3">
      <c r="A19" s="9">
        <f>INDEX('Point Grid'!$C$8:$I$31,MATCH($A$1,'Point Grid'!$A$8:$A$31,0),MATCH(A18,'Point Grid'!$C$7:$I$7,0))</f>
        <v>1.25</v>
      </c>
      <c r="B19" s="40"/>
      <c r="C19" s="40" t="s">
        <v>291</v>
      </c>
      <c r="D19" s="26"/>
      <c r="E19" s="39"/>
      <c r="F19" s="39"/>
      <c r="G19" s="39"/>
      <c r="H19" s="39"/>
      <c r="I19" s="31"/>
    </row>
    <row r="20" spans="1:9" ht="15.75" thickBot="1" x14ac:dyDescent="0.3">
      <c r="A20" s="5"/>
      <c r="B20" s="40"/>
      <c r="C20" s="26" t="s">
        <v>283</v>
      </c>
      <c r="D20" s="26"/>
      <c r="E20" s="39"/>
      <c r="F20" s="39"/>
      <c r="G20" s="39"/>
      <c r="H20" s="39"/>
      <c r="I20" s="31"/>
    </row>
    <row r="21" spans="1:9" x14ac:dyDescent="0.25">
      <c r="A21" s="30"/>
      <c r="B21" s="26"/>
      <c r="C21" s="26"/>
      <c r="D21" s="26"/>
      <c r="E21" s="39"/>
      <c r="F21" s="39"/>
      <c r="G21" s="39"/>
      <c r="H21" s="39"/>
      <c r="I21" s="31"/>
    </row>
    <row r="22" spans="1:9" x14ac:dyDescent="0.25">
      <c r="A22" s="35" t="s">
        <v>3</v>
      </c>
      <c r="B22" s="26" t="s">
        <v>284</v>
      </c>
      <c r="C22" s="26"/>
      <c r="D22" s="26"/>
      <c r="E22" s="39"/>
      <c r="F22" s="39"/>
      <c r="G22" s="39"/>
      <c r="H22" s="39"/>
      <c r="I22" s="31"/>
    </row>
    <row r="23" spans="1:9" ht="15.75" thickBot="1" x14ac:dyDescent="0.3">
      <c r="A23" s="9">
        <f>INDEX('Point Grid'!$C$8:$I$31,MATCH($A$1,'Point Grid'!$A$8:$A$31,0),MATCH(A22,'Point Grid'!$C$7:$I$7,0))</f>
        <v>0.5</v>
      </c>
      <c r="B23" s="40"/>
      <c r="C23" s="26" t="s">
        <v>285</v>
      </c>
      <c r="D23" s="26"/>
      <c r="E23" s="39"/>
      <c r="F23" s="39"/>
      <c r="G23" s="39"/>
      <c r="H23" s="39"/>
      <c r="I23" s="31"/>
    </row>
    <row r="24" spans="1:9" ht="15.75" thickBot="1" x14ac:dyDescent="0.3">
      <c r="A24" s="5"/>
      <c r="B24" s="40"/>
      <c r="C24" s="26" t="s">
        <v>286</v>
      </c>
      <c r="D24" s="26"/>
      <c r="E24" s="39"/>
      <c r="F24" s="39"/>
      <c r="G24" s="39"/>
      <c r="H24" s="39"/>
      <c r="I24" s="31"/>
    </row>
    <row r="25" spans="1:9" x14ac:dyDescent="0.25">
      <c r="A25" s="196"/>
      <c r="B25" s="26"/>
      <c r="C25" s="26"/>
      <c r="D25" s="26"/>
      <c r="E25" s="39"/>
      <c r="F25" s="39"/>
      <c r="G25" s="39"/>
      <c r="H25" s="39"/>
      <c r="I25" s="31"/>
    </row>
    <row r="26" spans="1:9" x14ac:dyDescent="0.25">
      <c r="A26" s="35" t="s">
        <v>4</v>
      </c>
      <c r="B26" s="26" t="s">
        <v>287</v>
      </c>
      <c r="C26" s="26"/>
      <c r="D26" s="26"/>
      <c r="E26" s="39"/>
      <c r="F26" s="39"/>
      <c r="G26" s="39"/>
      <c r="H26" s="39"/>
      <c r="I26" s="31"/>
    </row>
    <row r="27" spans="1:9" ht="15.75" thickBot="1" x14ac:dyDescent="0.3">
      <c r="A27" s="9">
        <f>INDEX('Point Grid'!$C$8:$I$31,MATCH($A$1,'Point Grid'!$A$8:$A$31,0),MATCH(A26,'Point Grid'!$C$7:$I$7,0))</f>
        <v>1</v>
      </c>
      <c r="B27" s="26" t="s">
        <v>288</v>
      </c>
      <c r="C27" s="26"/>
      <c r="D27" s="26"/>
      <c r="E27" s="39"/>
      <c r="F27" s="39"/>
      <c r="G27" s="39"/>
      <c r="H27" s="39"/>
      <c r="I27" s="31"/>
    </row>
    <row r="28" spans="1:9" ht="15.75" thickBot="1" x14ac:dyDescent="0.3">
      <c r="A28" s="5"/>
      <c r="B28" s="40"/>
      <c r="C28" s="26" t="s">
        <v>290</v>
      </c>
      <c r="D28" s="26"/>
      <c r="E28" s="39"/>
      <c r="F28" s="39"/>
      <c r="G28" s="39"/>
      <c r="H28" s="39"/>
      <c r="I28" s="31"/>
    </row>
    <row r="29" spans="1:9" x14ac:dyDescent="0.25">
      <c r="A29" s="196"/>
      <c r="B29" s="40"/>
      <c r="C29" s="26" t="s">
        <v>289</v>
      </c>
      <c r="D29" s="26"/>
      <c r="E29" s="39"/>
      <c r="F29" s="39"/>
      <c r="G29" s="39"/>
      <c r="H29" s="39"/>
      <c r="I29" s="31"/>
    </row>
    <row r="30" spans="1:9" ht="15.75" thickBot="1" x14ac:dyDescent="0.3">
      <c r="A30" s="32"/>
      <c r="B30" s="38"/>
      <c r="C30" s="33"/>
      <c r="D30" s="33"/>
      <c r="E30" s="67"/>
      <c r="F30" s="67"/>
      <c r="G30" s="67"/>
      <c r="H30" s="67"/>
      <c r="I30" s="34"/>
    </row>
    <row r="35" spans="6:6" x14ac:dyDescent="0.25">
      <c r="F35" s="99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28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3.42578125" style="29" customWidth="1"/>
    <col min="3" max="9" width="12" style="29" customWidth="1"/>
    <col min="10" max="16384" width="9.140625" style="29"/>
  </cols>
  <sheetData>
    <row r="1" spans="1:9" x14ac:dyDescent="0.25">
      <c r="A1" s="7">
        <v>14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269</v>
      </c>
      <c r="C3" s="26"/>
      <c r="D3" s="26"/>
      <c r="E3" s="26"/>
      <c r="F3" s="26"/>
      <c r="G3" s="26"/>
      <c r="H3" s="26"/>
      <c r="I3" s="31"/>
    </row>
    <row r="4" spans="1:9" ht="15.75" thickBot="1" x14ac:dyDescent="0.3">
      <c r="A4" s="9">
        <f>INDEX('Point Grid'!B:B,MATCH($A$1,'Point Grid'!A:A,0))</f>
        <v>1.5</v>
      </c>
      <c r="B4" s="40"/>
      <c r="C4" s="26"/>
      <c r="D4" s="26"/>
      <c r="E4" s="26"/>
      <c r="F4" s="26"/>
      <c r="G4" s="26"/>
      <c r="H4" s="26"/>
      <c r="I4" s="31"/>
    </row>
    <row r="5" spans="1:9" ht="15.75" thickBot="1" x14ac:dyDescent="0.3">
      <c r="A5" s="5"/>
      <c r="B5" s="26" t="s">
        <v>270</v>
      </c>
      <c r="C5" s="40"/>
      <c r="D5" s="26"/>
      <c r="E5" s="26"/>
      <c r="F5" s="26"/>
      <c r="G5" s="26"/>
      <c r="H5" s="26"/>
      <c r="I5" s="31"/>
    </row>
    <row r="6" spans="1:9" x14ac:dyDescent="0.25">
      <c r="A6" s="35"/>
      <c r="B6" s="64" t="s">
        <v>271</v>
      </c>
      <c r="C6" s="40"/>
      <c r="D6" s="26"/>
      <c r="E6" s="26"/>
      <c r="F6" s="26"/>
      <c r="G6" s="26"/>
      <c r="H6" s="26"/>
      <c r="I6" s="31"/>
    </row>
    <row r="7" spans="1:9" x14ac:dyDescent="0.25">
      <c r="A7" s="9"/>
      <c r="B7" s="64" t="s">
        <v>272</v>
      </c>
      <c r="C7" s="40"/>
      <c r="D7" s="26"/>
      <c r="E7" s="26"/>
      <c r="F7" s="26"/>
      <c r="G7" s="26"/>
      <c r="H7" s="26"/>
      <c r="I7" s="31"/>
    </row>
    <row r="8" spans="1:9" x14ac:dyDescent="0.25">
      <c r="A8" s="416"/>
      <c r="B8" s="40"/>
      <c r="C8" s="62"/>
      <c r="D8" s="77"/>
      <c r="E8" s="77"/>
      <c r="F8" s="77"/>
      <c r="G8" s="77"/>
      <c r="H8" s="62"/>
      <c r="I8" s="31"/>
    </row>
    <row r="9" spans="1:9" x14ac:dyDescent="0.25">
      <c r="A9" s="416"/>
      <c r="B9" s="40"/>
      <c r="C9" s="398"/>
      <c r="D9" s="78"/>
      <c r="E9" s="78"/>
      <c r="F9" s="78"/>
      <c r="G9" s="78"/>
      <c r="H9" s="398"/>
      <c r="I9" s="31"/>
    </row>
    <row r="10" spans="1:9" x14ac:dyDescent="0.25">
      <c r="A10" s="35"/>
      <c r="B10" s="80"/>
      <c r="C10" s="399"/>
      <c r="D10" s="399"/>
      <c r="E10" s="399"/>
      <c r="F10" s="399"/>
      <c r="G10" s="399"/>
      <c r="H10" s="399"/>
      <c r="I10" s="31"/>
    </row>
    <row r="11" spans="1:9" x14ac:dyDescent="0.25">
      <c r="A11" s="9"/>
      <c r="B11" s="81"/>
      <c r="C11" s="62"/>
      <c r="D11" s="62"/>
      <c r="E11" s="62"/>
      <c r="F11" s="62"/>
      <c r="G11" s="62"/>
      <c r="H11" s="62"/>
      <c r="I11" s="31"/>
    </row>
    <row r="12" spans="1:9" x14ac:dyDescent="0.25">
      <c r="A12" s="196"/>
      <c r="B12" s="84"/>
      <c r="C12" s="62"/>
      <c r="D12" s="62"/>
      <c r="E12" s="62"/>
      <c r="F12" s="62"/>
      <c r="G12" s="62"/>
      <c r="H12" s="62"/>
      <c r="I12" s="31"/>
    </row>
    <row r="13" spans="1:9" x14ac:dyDescent="0.25">
      <c r="A13" s="30"/>
      <c r="B13" s="40"/>
      <c r="C13" s="62"/>
      <c r="D13" s="62"/>
      <c r="E13" s="62"/>
      <c r="F13" s="62"/>
      <c r="G13" s="62"/>
      <c r="H13" s="62"/>
      <c r="I13" s="31"/>
    </row>
    <row r="14" spans="1:9" x14ac:dyDescent="0.25">
      <c r="A14" s="35"/>
      <c r="B14" s="80"/>
      <c r="C14" s="62"/>
      <c r="D14" s="62"/>
      <c r="E14" s="62"/>
      <c r="F14" s="62"/>
      <c r="G14" s="62"/>
      <c r="H14" s="62"/>
      <c r="I14" s="31"/>
    </row>
    <row r="15" spans="1:9" x14ac:dyDescent="0.25">
      <c r="A15" s="9"/>
      <c r="B15" s="80"/>
      <c r="C15" s="62"/>
      <c r="D15" s="62"/>
      <c r="E15" s="62"/>
      <c r="F15" s="62"/>
      <c r="G15" s="62"/>
      <c r="H15" s="62"/>
      <c r="I15" s="31"/>
    </row>
    <row r="16" spans="1:9" x14ac:dyDescent="0.25">
      <c r="A16" s="196"/>
      <c r="B16" s="62"/>
      <c r="C16" s="62"/>
      <c r="D16" s="62"/>
      <c r="E16" s="62"/>
      <c r="F16" s="62"/>
      <c r="G16" s="62"/>
      <c r="H16" s="62"/>
      <c r="I16" s="31"/>
    </row>
    <row r="17" spans="1:9" x14ac:dyDescent="0.25">
      <c r="A17" s="30"/>
      <c r="B17" s="62"/>
      <c r="C17" s="62"/>
      <c r="D17" s="62"/>
      <c r="E17" s="62"/>
      <c r="F17" s="62"/>
      <c r="G17" s="62"/>
      <c r="H17" s="62"/>
      <c r="I17" s="31"/>
    </row>
    <row r="18" spans="1:9" x14ac:dyDescent="0.25">
      <c r="A18" s="30"/>
      <c r="B18" s="62"/>
      <c r="C18" s="62"/>
      <c r="D18" s="62"/>
      <c r="E18" s="62"/>
      <c r="F18" s="62"/>
      <c r="G18" s="62"/>
      <c r="H18" s="62"/>
      <c r="I18" s="31"/>
    </row>
    <row r="19" spans="1:9" x14ac:dyDescent="0.25">
      <c r="A19" s="30"/>
      <c r="B19" s="62"/>
      <c r="C19" s="62"/>
      <c r="D19" s="62"/>
      <c r="E19" s="62"/>
      <c r="F19" s="62"/>
      <c r="G19" s="62"/>
      <c r="H19" s="62"/>
      <c r="I19" s="31"/>
    </row>
    <row r="20" spans="1:9" ht="15.75" thickBot="1" x14ac:dyDescent="0.3">
      <c r="A20" s="417"/>
      <c r="B20" s="38"/>
      <c r="C20" s="38"/>
      <c r="D20" s="38"/>
      <c r="E20" s="38"/>
      <c r="F20" s="38"/>
      <c r="G20" s="38"/>
      <c r="H20" s="38"/>
      <c r="I20" s="34"/>
    </row>
    <row r="28" spans="1:9" x14ac:dyDescent="0.25">
      <c r="F28" s="53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103"/>
  <sheetViews>
    <sheetView zoomScaleNormal="100" workbookViewId="0">
      <selection activeCell="I24" sqref="I23:I24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7.5703125" style="29" customWidth="1"/>
    <col min="4" max="4" width="18.5703125" style="29" customWidth="1"/>
    <col min="5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15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127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2.75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416"/>
      <c r="B5" s="26"/>
      <c r="C5" s="26"/>
      <c r="D5" s="40"/>
      <c r="E5" s="64"/>
      <c r="F5" s="90" t="s">
        <v>295</v>
      </c>
      <c r="G5" s="26"/>
      <c r="H5" s="225" t="s">
        <v>297</v>
      </c>
      <c r="I5" s="31"/>
    </row>
    <row r="6" spans="1:9" x14ac:dyDescent="0.25">
      <c r="A6" s="416"/>
      <c r="B6" s="39" t="s">
        <v>292</v>
      </c>
      <c r="C6" s="39" t="s">
        <v>293</v>
      </c>
      <c r="D6" s="39" t="s">
        <v>294</v>
      </c>
      <c r="E6" s="64"/>
      <c r="F6" s="90" t="s">
        <v>296</v>
      </c>
      <c r="G6" s="26"/>
      <c r="H6" s="286" t="s">
        <v>298</v>
      </c>
      <c r="I6" s="31"/>
    </row>
    <row r="7" spans="1:9" x14ac:dyDescent="0.25">
      <c r="A7" s="30"/>
      <c r="B7" s="435" t="s">
        <v>251</v>
      </c>
      <c r="C7" s="438">
        <v>42154</v>
      </c>
      <c r="D7" s="392" t="s">
        <v>300</v>
      </c>
      <c r="E7" s="433">
        <v>1000</v>
      </c>
      <c r="F7" s="434"/>
      <c r="G7" s="433">
        <v>550</v>
      </c>
      <c r="H7" s="434"/>
      <c r="I7" s="31"/>
    </row>
    <row r="8" spans="1:9" x14ac:dyDescent="0.25">
      <c r="A8" s="30"/>
      <c r="B8" s="436"/>
      <c r="C8" s="440"/>
      <c r="D8" s="392">
        <v>42583</v>
      </c>
      <c r="E8" s="433">
        <v>500</v>
      </c>
      <c r="F8" s="434"/>
      <c r="G8" s="433">
        <v>225</v>
      </c>
      <c r="H8" s="434"/>
      <c r="I8" s="31"/>
    </row>
    <row r="9" spans="1:9" x14ac:dyDescent="0.25">
      <c r="A9" s="30"/>
      <c r="B9" s="437"/>
      <c r="C9" s="439"/>
      <c r="D9" s="392" t="s">
        <v>301</v>
      </c>
      <c r="E9" s="433">
        <v>725</v>
      </c>
      <c r="F9" s="434"/>
      <c r="G9" s="433">
        <v>0</v>
      </c>
      <c r="H9" s="434"/>
      <c r="I9" s="31"/>
    </row>
    <row r="10" spans="1:9" x14ac:dyDescent="0.25">
      <c r="A10" s="30"/>
      <c r="B10" s="435" t="s">
        <v>252</v>
      </c>
      <c r="C10" s="438">
        <v>42244</v>
      </c>
      <c r="D10" s="392">
        <v>42245</v>
      </c>
      <c r="E10" s="433">
        <v>300</v>
      </c>
      <c r="F10" s="434"/>
      <c r="G10" s="433">
        <v>1050</v>
      </c>
      <c r="H10" s="434"/>
      <c r="I10" s="31"/>
    </row>
    <row r="11" spans="1:9" x14ac:dyDescent="0.25">
      <c r="A11" s="30"/>
      <c r="B11" s="436"/>
      <c r="C11" s="440"/>
      <c r="D11" s="392" t="s">
        <v>302</v>
      </c>
      <c r="E11" s="433">
        <v>600</v>
      </c>
      <c r="F11" s="434"/>
      <c r="G11" s="433">
        <v>375</v>
      </c>
      <c r="H11" s="434"/>
      <c r="I11" s="31"/>
    </row>
    <row r="12" spans="1:9" x14ac:dyDescent="0.25">
      <c r="A12" s="30"/>
      <c r="B12" s="437"/>
      <c r="C12" s="439"/>
      <c r="D12" s="392" t="s">
        <v>303</v>
      </c>
      <c r="E12" s="433">
        <v>450</v>
      </c>
      <c r="F12" s="434"/>
      <c r="G12" s="433">
        <v>150</v>
      </c>
      <c r="H12" s="434"/>
      <c r="I12" s="31"/>
    </row>
    <row r="13" spans="1:9" x14ac:dyDescent="0.25">
      <c r="A13" s="30"/>
      <c r="B13" s="435" t="s">
        <v>33</v>
      </c>
      <c r="C13" s="438">
        <v>42481</v>
      </c>
      <c r="D13" s="392">
        <v>42485</v>
      </c>
      <c r="E13" s="433">
        <v>1200</v>
      </c>
      <c r="F13" s="434"/>
      <c r="G13" s="433">
        <v>575</v>
      </c>
      <c r="H13" s="434"/>
      <c r="I13" s="31"/>
    </row>
    <row r="14" spans="1:9" x14ac:dyDescent="0.25">
      <c r="A14" s="30"/>
      <c r="B14" s="436"/>
      <c r="C14" s="440"/>
      <c r="D14" s="392">
        <v>42797</v>
      </c>
      <c r="E14" s="433">
        <v>700</v>
      </c>
      <c r="F14" s="434"/>
      <c r="G14" s="433">
        <v>250</v>
      </c>
      <c r="H14" s="434"/>
      <c r="I14" s="31"/>
    </row>
    <row r="15" spans="1:9" x14ac:dyDescent="0.25">
      <c r="A15" s="30"/>
      <c r="B15" s="437"/>
      <c r="C15" s="439"/>
      <c r="D15" s="392">
        <v>43070</v>
      </c>
      <c r="E15" s="433">
        <v>200</v>
      </c>
      <c r="F15" s="434"/>
      <c r="G15" s="433">
        <v>0</v>
      </c>
      <c r="H15" s="434"/>
      <c r="I15" s="31"/>
    </row>
    <row r="16" spans="1:9" x14ac:dyDescent="0.25">
      <c r="A16" s="30"/>
      <c r="B16" s="435" t="s">
        <v>299</v>
      </c>
      <c r="C16" s="438">
        <v>42654</v>
      </c>
      <c r="D16" s="392">
        <v>42655</v>
      </c>
      <c r="E16" s="433">
        <v>400</v>
      </c>
      <c r="F16" s="434"/>
      <c r="G16" s="433">
        <v>900</v>
      </c>
      <c r="H16" s="434"/>
      <c r="I16" s="31"/>
    </row>
    <row r="17" spans="1:9" x14ac:dyDescent="0.25">
      <c r="A17" s="30"/>
      <c r="B17" s="437"/>
      <c r="C17" s="439"/>
      <c r="D17" s="392">
        <v>42872</v>
      </c>
      <c r="E17" s="433">
        <v>800</v>
      </c>
      <c r="F17" s="434"/>
      <c r="G17" s="433">
        <v>625</v>
      </c>
      <c r="H17" s="434"/>
      <c r="I17" s="31"/>
    </row>
    <row r="18" spans="1:9" x14ac:dyDescent="0.25">
      <c r="A18" s="30"/>
      <c r="B18" s="62"/>
      <c r="C18" s="393"/>
      <c r="D18" s="62"/>
      <c r="E18" s="62"/>
      <c r="F18" s="62"/>
      <c r="G18" s="260"/>
      <c r="H18" s="62"/>
      <c r="I18" s="31"/>
    </row>
    <row r="19" spans="1:9" x14ac:dyDescent="0.25">
      <c r="A19" s="30"/>
      <c r="B19" s="394">
        <v>0.6</v>
      </c>
      <c r="C19" s="388" t="s">
        <v>304</v>
      </c>
      <c r="D19" s="295"/>
      <c r="E19" s="295"/>
      <c r="F19" s="295"/>
      <c r="G19" s="261"/>
      <c r="H19" s="296"/>
      <c r="I19" s="31"/>
    </row>
    <row r="20" spans="1:9" x14ac:dyDescent="0.25">
      <c r="A20" s="30"/>
      <c r="B20" s="395">
        <v>1500</v>
      </c>
      <c r="C20" s="389" t="s">
        <v>305</v>
      </c>
      <c r="D20" s="275"/>
      <c r="E20" s="275"/>
      <c r="F20" s="275"/>
      <c r="G20" s="262"/>
      <c r="H20" s="276"/>
      <c r="I20" s="31"/>
    </row>
    <row r="21" spans="1:9" x14ac:dyDescent="0.25">
      <c r="A21" s="30"/>
      <c r="B21" s="62"/>
      <c r="C21" s="62"/>
      <c r="D21" s="62"/>
      <c r="E21" s="62"/>
      <c r="F21" s="62"/>
      <c r="G21" s="260"/>
      <c r="H21" s="62"/>
      <c r="I21" s="31"/>
    </row>
    <row r="22" spans="1:9" x14ac:dyDescent="0.25">
      <c r="A22" s="35" t="s">
        <v>2</v>
      </c>
      <c r="B22" s="62" t="s">
        <v>306</v>
      </c>
      <c r="C22" s="62"/>
      <c r="D22" s="62"/>
      <c r="E22" s="62"/>
      <c r="F22" s="62"/>
      <c r="G22" s="396"/>
      <c r="H22" s="62"/>
      <c r="I22" s="31"/>
    </row>
    <row r="23" spans="1:9" ht="15.75" thickBot="1" x14ac:dyDescent="0.3">
      <c r="A23" s="9">
        <f>INDEX('Point Grid'!$C$8:$I$31,MATCH($A$1,'Point Grid'!$A$8:$A$31,0),MATCH(A22,'Point Grid'!$C$7:$I$7,0))</f>
        <v>0.25</v>
      </c>
      <c r="B23" s="62"/>
      <c r="C23" s="62"/>
      <c r="D23" s="62"/>
      <c r="E23" s="62"/>
      <c r="F23" s="62"/>
      <c r="G23" s="396"/>
      <c r="H23" s="62"/>
      <c r="I23" s="31"/>
    </row>
    <row r="24" spans="1:9" ht="15.75" thickBot="1" x14ac:dyDescent="0.3">
      <c r="A24" s="5"/>
      <c r="B24" s="62"/>
      <c r="C24" s="62"/>
      <c r="D24" s="62"/>
      <c r="E24" s="62"/>
      <c r="F24" s="62"/>
      <c r="G24" s="396"/>
      <c r="H24" s="62"/>
      <c r="I24" s="31"/>
    </row>
    <row r="25" spans="1:9" x14ac:dyDescent="0.25">
      <c r="A25" s="30"/>
      <c r="B25" s="62"/>
      <c r="C25" s="62"/>
      <c r="D25" s="62"/>
      <c r="E25" s="62"/>
      <c r="F25" s="62"/>
      <c r="G25" s="396"/>
      <c r="H25" s="62"/>
      <c r="I25" s="31"/>
    </row>
    <row r="26" spans="1:9" x14ac:dyDescent="0.25">
      <c r="A26" s="35" t="s">
        <v>3</v>
      </c>
      <c r="B26" s="62" t="s">
        <v>307</v>
      </c>
      <c r="C26" s="62"/>
      <c r="D26" s="62"/>
      <c r="E26" s="62"/>
      <c r="F26" s="62"/>
      <c r="G26" s="396"/>
      <c r="H26" s="62"/>
      <c r="I26" s="31"/>
    </row>
    <row r="27" spans="1:9" ht="15.75" thickBot="1" x14ac:dyDescent="0.3">
      <c r="A27" s="9">
        <f>INDEX('Point Grid'!$C$8:$I$31,MATCH($A$1,'Point Grid'!$A$8:$A$31,0),MATCH(A26,'Point Grid'!$C$7:$I$7,0))</f>
        <v>0.75</v>
      </c>
      <c r="B27" s="62"/>
      <c r="C27" s="62"/>
      <c r="D27" s="62"/>
      <c r="E27" s="62"/>
      <c r="F27" s="62"/>
      <c r="G27" s="62"/>
      <c r="H27" s="62"/>
      <c r="I27" s="31"/>
    </row>
    <row r="28" spans="1:9" ht="15.75" thickBot="1" x14ac:dyDescent="0.3">
      <c r="A28" s="5"/>
      <c r="B28" s="62"/>
      <c r="C28" s="62"/>
      <c r="D28" s="62"/>
      <c r="E28" s="62"/>
      <c r="F28" s="62"/>
      <c r="G28" s="62"/>
      <c r="H28" s="62"/>
      <c r="I28" s="31"/>
    </row>
    <row r="29" spans="1:9" x14ac:dyDescent="0.25">
      <c r="A29" s="416"/>
      <c r="B29" s="62"/>
      <c r="C29" s="62"/>
      <c r="D29" s="62"/>
      <c r="E29" s="62"/>
      <c r="F29" s="62"/>
      <c r="G29" s="62"/>
      <c r="H29" s="62"/>
      <c r="I29" s="31"/>
    </row>
    <row r="30" spans="1:9" x14ac:dyDescent="0.25">
      <c r="A30" s="35" t="s">
        <v>4</v>
      </c>
      <c r="B30" s="80" t="s">
        <v>308</v>
      </c>
      <c r="C30" s="397"/>
      <c r="D30" s="397"/>
      <c r="E30" s="397"/>
      <c r="F30" s="397"/>
      <c r="G30" s="397"/>
      <c r="H30" s="397"/>
      <c r="I30" s="31"/>
    </row>
    <row r="31" spans="1:9" ht="15.75" thickBot="1" x14ac:dyDescent="0.3">
      <c r="A31" s="9">
        <f>INDEX('Point Grid'!$C$8:$I$31,MATCH($A$1,'Point Grid'!$A$8:$A$31,0),MATCH(A30,'Point Grid'!$C$7:$I$7,0))</f>
        <v>0.75</v>
      </c>
      <c r="B31" s="62"/>
      <c r="C31" s="62"/>
      <c r="D31" s="62"/>
      <c r="E31" s="62"/>
      <c r="F31" s="62"/>
      <c r="G31" s="260"/>
      <c r="H31" s="62"/>
      <c r="I31" s="31"/>
    </row>
    <row r="32" spans="1:9" ht="15.75" thickBot="1" x14ac:dyDescent="0.3">
      <c r="A32" s="5"/>
      <c r="B32" s="62"/>
      <c r="C32" s="62"/>
      <c r="D32" s="62"/>
      <c r="E32" s="62"/>
      <c r="F32" s="62"/>
      <c r="G32" s="260"/>
      <c r="H32" s="62"/>
      <c r="I32" s="31"/>
    </row>
    <row r="33" spans="1:9" x14ac:dyDescent="0.25">
      <c r="A33" s="196"/>
      <c r="B33" s="62"/>
      <c r="C33" s="62"/>
      <c r="D33" s="62"/>
      <c r="E33" s="62"/>
      <c r="F33" s="62"/>
      <c r="G33" s="62"/>
      <c r="H33" s="62"/>
      <c r="I33" s="31"/>
    </row>
    <row r="34" spans="1:9" x14ac:dyDescent="0.25">
      <c r="A34" s="35" t="s">
        <v>5</v>
      </c>
      <c r="B34" s="62" t="s">
        <v>309</v>
      </c>
      <c r="C34" s="62"/>
      <c r="D34" s="62"/>
      <c r="E34" s="62"/>
      <c r="F34" s="62"/>
      <c r="G34" s="62"/>
      <c r="H34" s="62"/>
      <c r="I34" s="31"/>
    </row>
    <row r="35" spans="1:9" ht="15.75" thickBot="1" x14ac:dyDescent="0.3">
      <c r="A35" s="9">
        <f>INDEX('Point Grid'!$C$8:$I$31,MATCH($A$1,'Point Grid'!$A$8:$A$31,0),MATCH(A34,'Point Grid'!$C$7:$I$7,0))</f>
        <v>1</v>
      </c>
      <c r="B35" s="62"/>
      <c r="C35" s="62"/>
      <c r="D35" s="62"/>
      <c r="E35" s="62"/>
      <c r="F35" s="62"/>
      <c r="G35" s="62"/>
      <c r="H35" s="62"/>
      <c r="I35" s="31"/>
    </row>
    <row r="36" spans="1:9" ht="15.75" thickBot="1" x14ac:dyDescent="0.3">
      <c r="A36" s="5"/>
      <c r="B36" s="62"/>
      <c r="C36" s="62"/>
      <c r="D36" s="397"/>
      <c r="E36" s="397"/>
      <c r="F36" s="397"/>
      <c r="G36" s="397"/>
      <c r="H36" s="397"/>
      <c r="I36" s="31"/>
    </row>
    <row r="37" spans="1:9" ht="15.75" thickBot="1" x14ac:dyDescent="0.3">
      <c r="A37" s="417"/>
      <c r="B37" s="38"/>
      <c r="C37" s="38"/>
      <c r="D37" s="38"/>
      <c r="E37" s="38"/>
      <c r="F37" s="38"/>
      <c r="G37" s="38"/>
      <c r="H37" s="38"/>
      <c r="I37" s="58"/>
    </row>
    <row r="38" spans="1:9" x14ac:dyDescent="0.25">
      <c r="B38" s="53"/>
      <c r="C38" s="53"/>
      <c r="D38" s="53"/>
      <c r="E38" s="53"/>
      <c r="F38" s="53"/>
      <c r="G38" s="53"/>
      <c r="H38" s="53"/>
      <c r="I38" s="53"/>
    </row>
    <row r="39" spans="1:9" x14ac:dyDescent="0.25">
      <c r="B39" s="53"/>
      <c r="C39" s="53"/>
      <c r="D39" s="53"/>
      <c r="E39" s="53"/>
      <c r="F39" s="53"/>
      <c r="G39" s="53"/>
      <c r="H39" s="53"/>
      <c r="I39" s="53"/>
    </row>
    <row r="40" spans="1:9" x14ac:dyDescent="0.25"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B41" s="53"/>
      <c r="C41" s="53"/>
      <c r="D41" s="53"/>
      <c r="E41" s="53"/>
      <c r="F41" s="53"/>
      <c r="G41" s="53"/>
      <c r="H41" s="53"/>
      <c r="I41" s="53"/>
    </row>
    <row r="42" spans="1:9" x14ac:dyDescent="0.25">
      <c r="B42" s="53"/>
      <c r="C42" s="53"/>
      <c r="D42" s="53"/>
      <c r="E42" s="53"/>
      <c r="F42" s="53"/>
      <c r="G42" s="53"/>
      <c r="H42" s="53"/>
      <c r="I42" s="53"/>
    </row>
    <row r="43" spans="1:9" x14ac:dyDescent="0.25">
      <c r="B43" s="53"/>
      <c r="C43" s="53"/>
      <c r="D43" s="53"/>
      <c r="E43" s="53"/>
      <c r="F43" s="53"/>
      <c r="G43" s="53"/>
      <c r="H43" s="53"/>
      <c r="I43" s="53"/>
    </row>
    <row r="44" spans="1:9" x14ac:dyDescent="0.25">
      <c r="B44" s="53"/>
      <c r="C44" s="53"/>
      <c r="D44" s="53"/>
      <c r="E44" s="53"/>
      <c r="F44" s="53"/>
      <c r="G44" s="53"/>
      <c r="H44" s="53"/>
      <c r="I44" s="53"/>
    </row>
    <row r="45" spans="1:9" x14ac:dyDescent="0.25"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B47" s="53"/>
      <c r="C47" s="53"/>
      <c r="D47" s="53"/>
      <c r="E47" s="53"/>
      <c r="F47" s="53"/>
      <c r="G47" s="53"/>
      <c r="H47" s="53"/>
      <c r="I47" s="53"/>
    </row>
    <row r="48" spans="1:9" x14ac:dyDescent="0.25">
      <c r="B48" s="53"/>
      <c r="C48" s="53"/>
      <c r="D48" s="53"/>
      <c r="E48" s="53"/>
      <c r="F48" s="53"/>
      <c r="G48" s="53"/>
      <c r="H48" s="53"/>
      <c r="I48" s="53"/>
    </row>
    <row r="49" spans="2:9" x14ac:dyDescent="0.25">
      <c r="B49" s="53"/>
      <c r="C49" s="53"/>
      <c r="D49" s="53"/>
      <c r="E49" s="53"/>
      <c r="F49" s="53"/>
      <c r="G49" s="53"/>
      <c r="H49" s="53"/>
      <c r="I49" s="53"/>
    </row>
    <row r="50" spans="2:9" x14ac:dyDescent="0.25">
      <c r="B50" s="53"/>
      <c r="C50" s="53"/>
      <c r="D50" s="53"/>
      <c r="E50" s="53"/>
      <c r="F50" s="53"/>
      <c r="G50" s="53"/>
      <c r="H50" s="53"/>
      <c r="I50" s="53"/>
    </row>
    <row r="51" spans="2:9" x14ac:dyDescent="0.25">
      <c r="B51" s="53"/>
      <c r="C51" s="53"/>
      <c r="D51" s="53"/>
      <c r="E51" s="53"/>
      <c r="F51" s="53"/>
      <c r="G51" s="53"/>
      <c r="H51" s="53"/>
      <c r="I51" s="53"/>
    </row>
    <row r="52" spans="2:9" x14ac:dyDescent="0.25">
      <c r="B52" s="53"/>
      <c r="C52" s="53"/>
      <c r="D52" s="53"/>
      <c r="E52" s="53"/>
      <c r="F52" s="53"/>
      <c r="G52" s="53"/>
      <c r="H52" s="53"/>
      <c r="I52" s="53"/>
    </row>
    <row r="53" spans="2:9" x14ac:dyDescent="0.25">
      <c r="B53" s="53"/>
      <c r="C53" s="53"/>
      <c r="D53" s="53"/>
      <c r="E53" s="53"/>
      <c r="F53" s="53"/>
      <c r="G53" s="53"/>
      <c r="H53" s="53"/>
      <c r="I53" s="53"/>
    </row>
    <row r="54" spans="2:9" x14ac:dyDescent="0.25">
      <c r="B54" s="53"/>
      <c r="C54" s="53"/>
      <c r="D54" s="53"/>
      <c r="E54" s="53"/>
      <c r="F54" s="53"/>
      <c r="G54" s="53"/>
      <c r="H54" s="53"/>
      <c r="I54" s="53"/>
    </row>
    <row r="55" spans="2:9" x14ac:dyDescent="0.25">
      <c r="B55" s="53"/>
      <c r="C55" s="53"/>
      <c r="D55" s="53"/>
      <c r="E55" s="53"/>
      <c r="F55" s="53"/>
      <c r="G55" s="53"/>
      <c r="H55" s="53"/>
      <c r="I55" s="53"/>
    </row>
    <row r="56" spans="2:9" x14ac:dyDescent="0.25">
      <c r="B56" s="53"/>
      <c r="C56" s="53"/>
      <c r="D56" s="53"/>
      <c r="E56" s="53"/>
      <c r="F56" s="53"/>
      <c r="G56" s="53"/>
      <c r="H56" s="53"/>
      <c r="I56" s="53"/>
    </row>
    <row r="57" spans="2:9" x14ac:dyDescent="0.25">
      <c r="B57" s="53"/>
      <c r="C57" s="53"/>
      <c r="D57" s="53"/>
      <c r="E57" s="53"/>
      <c r="F57" s="53"/>
      <c r="G57" s="53"/>
      <c r="H57" s="53"/>
      <c r="I57" s="53"/>
    </row>
    <row r="58" spans="2:9" x14ac:dyDescent="0.25">
      <c r="B58" s="53"/>
      <c r="C58" s="53"/>
      <c r="D58" s="53"/>
      <c r="E58" s="53"/>
      <c r="F58" s="53"/>
      <c r="G58" s="53"/>
      <c r="H58" s="53"/>
      <c r="I58" s="53"/>
    </row>
    <row r="59" spans="2:9" x14ac:dyDescent="0.25">
      <c r="B59" s="53"/>
      <c r="C59" s="53"/>
      <c r="D59" s="53"/>
      <c r="E59" s="53"/>
      <c r="F59" s="53"/>
      <c r="G59" s="53"/>
      <c r="H59" s="53"/>
      <c r="I59" s="53"/>
    </row>
    <row r="60" spans="2:9" x14ac:dyDescent="0.25">
      <c r="B60" s="53"/>
      <c r="C60" s="53"/>
      <c r="D60" s="53"/>
      <c r="E60" s="53"/>
      <c r="F60" s="53"/>
      <c r="G60" s="53"/>
      <c r="H60" s="53"/>
      <c r="I60" s="53"/>
    </row>
    <row r="61" spans="2:9" x14ac:dyDescent="0.25">
      <c r="B61" s="53"/>
      <c r="C61" s="53"/>
      <c r="D61" s="53"/>
      <c r="E61" s="53"/>
      <c r="F61" s="53"/>
      <c r="G61" s="53"/>
      <c r="H61" s="53"/>
      <c r="I61" s="53"/>
    </row>
    <row r="62" spans="2:9" x14ac:dyDescent="0.25">
      <c r="B62" s="53"/>
      <c r="C62" s="53"/>
      <c r="D62" s="53"/>
      <c r="E62" s="53"/>
      <c r="F62" s="53"/>
      <c r="G62" s="53"/>
      <c r="H62" s="53"/>
      <c r="I62" s="53"/>
    </row>
    <row r="63" spans="2:9" x14ac:dyDescent="0.25">
      <c r="B63" s="53"/>
      <c r="C63" s="53"/>
      <c r="D63" s="53"/>
      <c r="E63" s="53"/>
      <c r="F63" s="53"/>
      <c r="G63" s="53"/>
      <c r="H63" s="53"/>
      <c r="I63" s="53"/>
    </row>
    <row r="64" spans="2:9" x14ac:dyDescent="0.25">
      <c r="B64" s="53"/>
      <c r="C64" s="53"/>
      <c r="D64" s="53"/>
      <c r="E64" s="53"/>
      <c r="F64" s="53"/>
      <c r="G64" s="53"/>
      <c r="H64" s="53"/>
      <c r="I64" s="53"/>
    </row>
    <row r="65" spans="2:9" x14ac:dyDescent="0.25">
      <c r="B65" s="53"/>
      <c r="C65" s="53"/>
      <c r="D65" s="53"/>
      <c r="E65" s="53"/>
      <c r="F65" s="53"/>
      <c r="G65" s="53"/>
      <c r="H65" s="53"/>
      <c r="I65" s="53"/>
    </row>
    <row r="66" spans="2:9" x14ac:dyDescent="0.25">
      <c r="B66" s="53"/>
      <c r="C66" s="53"/>
      <c r="D66" s="53"/>
      <c r="E66" s="53"/>
      <c r="F66" s="53"/>
      <c r="G66" s="53"/>
      <c r="H66" s="53"/>
      <c r="I66" s="53"/>
    </row>
    <row r="67" spans="2:9" x14ac:dyDescent="0.25">
      <c r="B67" s="53"/>
      <c r="C67" s="53"/>
      <c r="D67" s="53"/>
      <c r="E67" s="53"/>
      <c r="F67" s="53"/>
      <c r="G67" s="53"/>
      <c r="H67" s="53"/>
      <c r="I67" s="53"/>
    </row>
    <row r="68" spans="2:9" x14ac:dyDescent="0.25">
      <c r="B68" s="53"/>
      <c r="C68" s="53"/>
      <c r="D68" s="53"/>
      <c r="E68" s="53"/>
      <c r="F68" s="53"/>
      <c r="G68" s="53"/>
      <c r="H68" s="53"/>
      <c r="I68" s="53"/>
    </row>
    <row r="69" spans="2:9" x14ac:dyDescent="0.25">
      <c r="B69" s="53"/>
      <c r="C69" s="53"/>
      <c r="D69" s="53"/>
      <c r="E69" s="53"/>
      <c r="F69" s="53"/>
      <c r="G69" s="53"/>
      <c r="H69" s="53"/>
      <c r="I69" s="53"/>
    </row>
    <row r="70" spans="2:9" x14ac:dyDescent="0.25">
      <c r="B70" s="53"/>
      <c r="C70" s="53"/>
      <c r="D70" s="53"/>
      <c r="E70" s="53"/>
      <c r="F70" s="53"/>
      <c r="G70" s="53"/>
      <c r="H70" s="53"/>
      <c r="I70" s="53"/>
    </row>
    <row r="71" spans="2:9" x14ac:dyDescent="0.25">
      <c r="B71" s="53"/>
      <c r="C71" s="53"/>
      <c r="D71" s="53"/>
      <c r="E71" s="53"/>
      <c r="F71" s="53"/>
      <c r="G71" s="53"/>
      <c r="H71" s="53"/>
      <c r="I71" s="53"/>
    </row>
    <row r="72" spans="2:9" x14ac:dyDescent="0.25">
      <c r="B72" s="53"/>
      <c r="C72" s="53"/>
      <c r="D72" s="53"/>
      <c r="E72" s="53"/>
      <c r="F72" s="53"/>
      <c r="G72" s="53"/>
      <c r="H72" s="53"/>
      <c r="I72" s="53"/>
    </row>
    <row r="73" spans="2:9" x14ac:dyDescent="0.25">
      <c r="B73" s="53"/>
      <c r="C73" s="53"/>
      <c r="D73" s="53"/>
      <c r="E73" s="53"/>
      <c r="F73" s="53"/>
      <c r="G73" s="53"/>
      <c r="H73" s="53"/>
      <c r="I73" s="53"/>
    </row>
    <row r="74" spans="2:9" x14ac:dyDescent="0.25">
      <c r="B74" s="53"/>
      <c r="C74" s="53"/>
      <c r="D74" s="53"/>
      <c r="E74" s="53"/>
      <c r="F74" s="53"/>
      <c r="G74" s="53"/>
      <c r="H74" s="53"/>
      <c r="I74" s="53"/>
    </row>
    <row r="75" spans="2:9" x14ac:dyDescent="0.25">
      <c r="B75" s="53"/>
      <c r="C75" s="53"/>
      <c r="D75" s="53"/>
      <c r="E75" s="53"/>
      <c r="F75" s="53"/>
      <c r="G75" s="53"/>
      <c r="H75" s="53"/>
      <c r="I75" s="53"/>
    </row>
    <row r="76" spans="2:9" x14ac:dyDescent="0.25">
      <c r="B76" s="53"/>
      <c r="C76" s="53"/>
      <c r="D76" s="53"/>
      <c r="E76" s="53"/>
      <c r="F76" s="53"/>
      <c r="G76" s="53"/>
      <c r="H76" s="53"/>
      <c r="I76" s="53"/>
    </row>
    <row r="77" spans="2:9" x14ac:dyDescent="0.25">
      <c r="B77" s="53"/>
      <c r="C77" s="53"/>
      <c r="D77" s="53"/>
      <c r="E77" s="53"/>
      <c r="F77" s="53"/>
      <c r="G77" s="53"/>
      <c r="H77" s="53"/>
      <c r="I77" s="53"/>
    </row>
    <row r="78" spans="2:9" x14ac:dyDescent="0.25">
      <c r="B78" s="53"/>
      <c r="C78" s="53"/>
      <c r="D78" s="53"/>
      <c r="E78" s="53"/>
      <c r="F78" s="53"/>
      <c r="G78" s="53"/>
      <c r="H78" s="53"/>
      <c r="I78" s="53"/>
    </row>
    <row r="79" spans="2:9" x14ac:dyDescent="0.25">
      <c r="B79" s="53"/>
      <c r="C79" s="53"/>
      <c r="D79" s="53"/>
      <c r="E79" s="53"/>
      <c r="F79" s="53"/>
      <c r="G79" s="53"/>
      <c r="H79" s="53"/>
      <c r="I79" s="53"/>
    </row>
    <row r="80" spans="2:9" x14ac:dyDescent="0.25">
      <c r="B80" s="53"/>
      <c r="C80" s="53"/>
      <c r="D80" s="53"/>
      <c r="E80" s="53"/>
      <c r="F80" s="53"/>
      <c r="G80" s="53"/>
      <c r="H80" s="53"/>
      <c r="I80" s="53"/>
    </row>
    <row r="81" spans="2:9" x14ac:dyDescent="0.25">
      <c r="B81" s="53"/>
      <c r="C81" s="53"/>
      <c r="D81" s="53"/>
      <c r="E81" s="53"/>
      <c r="F81" s="53"/>
      <c r="G81" s="53"/>
      <c r="H81" s="53"/>
      <c r="I81" s="53"/>
    </row>
    <row r="82" spans="2:9" x14ac:dyDescent="0.25">
      <c r="B82" s="53"/>
      <c r="C82" s="53"/>
      <c r="D82" s="53"/>
      <c r="E82" s="53"/>
      <c r="F82" s="53"/>
      <c r="G82" s="53"/>
      <c r="H82" s="53"/>
      <c r="I82" s="53"/>
    </row>
    <row r="83" spans="2:9" x14ac:dyDescent="0.25">
      <c r="B83" s="53"/>
      <c r="C83" s="53"/>
      <c r="D83" s="53"/>
      <c r="E83" s="53"/>
      <c r="F83" s="53"/>
      <c r="G83" s="53"/>
      <c r="H83" s="53"/>
      <c r="I83" s="53"/>
    </row>
    <row r="84" spans="2:9" x14ac:dyDescent="0.25">
      <c r="B84" s="53"/>
      <c r="C84" s="53"/>
      <c r="D84" s="53"/>
      <c r="E84" s="53"/>
      <c r="F84" s="53"/>
      <c r="G84" s="53"/>
      <c r="H84" s="53"/>
      <c r="I84" s="53"/>
    </row>
    <row r="85" spans="2:9" x14ac:dyDescent="0.25">
      <c r="B85" s="53"/>
      <c r="C85" s="53"/>
      <c r="D85" s="53"/>
      <c r="E85" s="53"/>
      <c r="F85" s="53"/>
      <c r="G85" s="53"/>
      <c r="H85" s="53"/>
      <c r="I85" s="53"/>
    </row>
    <row r="86" spans="2:9" x14ac:dyDescent="0.25">
      <c r="B86" s="53"/>
      <c r="C86" s="53"/>
      <c r="D86" s="53"/>
      <c r="E86" s="53"/>
      <c r="F86" s="53"/>
      <c r="G86" s="53"/>
      <c r="H86" s="53"/>
      <c r="I86" s="53"/>
    </row>
    <row r="87" spans="2:9" x14ac:dyDescent="0.25">
      <c r="B87" s="53"/>
      <c r="C87" s="53"/>
      <c r="D87" s="53"/>
      <c r="E87" s="53"/>
      <c r="F87" s="53"/>
      <c r="G87" s="53"/>
      <c r="H87" s="53"/>
      <c r="I87" s="53"/>
    </row>
    <row r="88" spans="2:9" x14ac:dyDescent="0.25">
      <c r="B88" s="53"/>
      <c r="C88" s="53"/>
      <c r="D88" s="53"/>
      <c r="E88" s="53"/>
      <c r="F88" s="53"/>
      <c r="G88" s="53"/>
      <c r="H88" s="53"/>
      <c r="I88" s="53"/>
    </row>
    <row r="89" spans="2:9" x14ac:dyDescent="0.25">
      <c r="B89" s="53"/>
      <c r="C89" s="53"/>
      <c r="D89" s="53"/>
      <c r="E89" s="53"/>
      <c r="F89" s="53"/>
      <c r="G89" s="53"/>
      <c r="H89" s="53"/>
      <c r="I89" s="53"/>
    </row>
    <row r="90" spans="2:9" x14ac:dyDescent="0.25">
      <c r="B90" s="53"/>
      <c r="C90" s="53"/>
      <c r="D90" s="53"/>
      <c r="E90" s="53"/>
      <c r="F90" s="53"/>
      <c r="G90" s="53"/>
      <c r="H90" s="53"/>
      <c r="I90" s="53"/>
    </row>
    <row r="91" spans="2:9" x14ac:dyDescent="0.25">
      <c r="B91" s="53"/>
      <c r="C91" s="53"/>
      <c r="D91" s="53"/>
      <c r="E91" s="53"/>
      <c r="F91" s="53"/>
      <c r="G91" s="53"/>
      <c r="H91" s="53"/>
      <c r="I91" s="53"/>
    </row>
    <row r="92" spans="2:9" x14ac:dyDescent="0.25">
      <c r="B92" s="53"/>
      <c r="C92" s="53"/>
      <c r="D92" s="53"/>
      <c r="E92" s="53"/>
      <c r="F92" s="53"/>
      <c r="G92" s="53"/>
      <c r="H92" s="53"/>
      <c r="I92" s="53"/>
    </row>
    <row r="93" spans="2:9" x14ac:dyDescent="0.25">
      <c r="B93" s="53"/>
      <c r="C93" s="53"/>
      <c r="D93" s="53"/>
      <c r="E93" s="53"/>
      <c r="F93" s="53"/>
      <c r="G93" s="53"/>
      <c r="H93" s="53"/>
      <c r="I93" s="53"/>
    </row>
    <row r="94" spans="2:9" x14ac:dyDescent="0.25">
      <c r="B94" s="53"/>
      <c r="C94" s="53"/>
      <c r="D94" s="53"/>
      <c r="E94" s="53"/>
      <c r="F94" s="53"/>
      <c r="G94" s="53"/>
      <c r="H94" s="53"/>
      <c r="I94" s="53"/>
    </row>
    <row r="95" spans="2:9" x14ac:dyDescent="0.25">
      <c r="B95" s="53"/>
      <c r="C95" s="53"/>
      <c r="D95" s="53"/>
      <c r="E95" s="53"/>
      <c r="F95" s="53"/>
      <c r="G95" s="53"/>
      <c r="H95" s="53"/>
      <c r="I95" s="53"/>
    </row>
    <row r="96" spans="2:9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</sheetData>
  <mergeCells count="31">
    <mergeCell ref="H1:I1"/>
    <mergeCell ref="B7:B9"/>
    <mergeCell ref="B10:B12"/>
    <mergeCell ref="B13:B15"/>
    <mergeCell ref="B16:B17"/>
    <mergeCell ref="C16:C17"/>
    <mergeCell ref="C13:C15"/>
    <mergeCell ref="C10:C12"/>
    <mergeCell ref="C7:C9"/>
    <mergeCell ref="E7:F7"/>
    <mergeCell ref="E8:F8"/>
    <mergeCell ref="E10:F10"/>
    <mergeCell ref="E9:F9"/>
    <mergeCell ref="E17:F17"/>
    <mergeCell ref="E16:F16"/>
    <mergeCell ref="E15:F15"/>
    <mergeCell ref="E14:F14"/>
    <mergeCell ref="E13:F13"/>
    <mergeCell ref="E12:F12"/>
    <mergeCell ref="E11:F11"/>
    <mergeCell ref="G7:H7"/>
    <mergeCell ref="G8:H8"/>
    <mergeCell ref="G9:H9"/>
    <mergeCell ref="G10:H10"/>
    <mergeCell ref="G11:H11"/>
    <mergeCell ref="G17:H17"/>
    <mergeCell ref="G12:H12"/>
    <mergeCell ref="G13:H13"/>
    <mergeCell ref="G14:H14"/>
    <mergeCell ref="G15:H15"/>
    <mergeCell ref="G16:H16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2"/>
  <sheetViews>
    <sheetView zoomScaleNormal="100" workbookViewId="0">
      <selection activeCell="I26" sqref="I26"/>
    </sheetView>
  </sheetViews>
  <sheetFormatPr defaultColWidth="9.140625" defaultRowHeight="15" x14ac:dyDescent="0.25"/>
  <cols>
    <col min="1" max="1" width="8.7109375" style="29" customWidth="1"/>
    <col min="2" max="2" width="13.5703125" style="29" customWidth="1"/>
    <col min="3" max="8" width="12.5703125" style="29" customWidth="1"/>
    <col min="9" max="9" width="15.42578125" style="29" customWidth="1"/>
    <col min="10" max="10" width="9.42578125" style="29" customWidth="1"/>
    <col min="11" max="11" width="10.7109375" style="29" customWidth="1"/>
    <col min="12" max="16384" width="9.140625" style="29"/>
  </cols>
  <sheetData>
    <row r="1" spans="1:10" x14ac:dyDescent="0.25">
      <c r="A1" s="7">
        <v>16</v>
      </c>
      <c r="B1" s="41" t="s">
        <v>12</v>
      </c>
      <c r="C1" s="28"/>
      <c r="D1" s="28"/>
      <c r="E1" s="28"/>
      <c r="F1" s="28"/>
      <c r="G1" s="28"/>
      <c r="H1" s="28"/>
      <c r="I1" s="427" t="s">
        <v>30</v>
      </c>
      <c r="J1" s="429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26"/>
      <c r="J2" s="31"/>
    </row>
    <row r="3" spans="1:10" x14ac:dyDescent="0.25">
      <c r="A3" s="8" t="s">
        <v>13</v>
      </c>
      <c r="B3" s="26" t="s">
        <v>310</v>
      </c>
      <c r="C3" s="26"/>
      <c r="D3" s="26"/>
      <c r="E3" s="26"/>
      <c r="F3" s="26"/>
      <c r="G3" s="26"/>
      <c r="H3" s="26"/>
      <c r="I3" s="26"/>
      <c r="J3" s="31"/>
    </row>
    <row r="4" spans="1:10" x14ac:dyDescent="0.25">
      <c r="A4" s="9">
        <f>INDEX('Point Grid'!B:B,MATCH($A$1,'Point Grid'!A:A,0))</f>
        <v>2</v>
      </c>
      <c r="B4" s="26" t="s">
        <v>311</v>
      </c>
      <c r="C4" s="26"/>
      <c r="D4" s="26"/>
      <c r="E4" s="26"/>
      <c r="F4" s="26"/>
      <c r="G4" s="26"/>
      <c r="H4" s="26"/>
      <c r="I4" s="26"/>
      <c r="J4" s="31"/>
    </row>
    <row r="5" spans="1:10" x14ac:dyDescent="0.25">
      <c r="A5" s="416"/>
      <c r="B5" s="26"/>
      <c r="C5" s="26"/>
      <c r="D5" s="26"/>
      <c r="E5" s="26"/>
      <c r="F5" s="26"/>
      <c r="G5" s="26"/>
      <c r="H5" s="26"/>
      <c r="I5" s="26"/>
      <c r="J5" s="31"/>
    </row>
    <row r="6" spans="1:10" x14ac:dyDescent="0.25">
      <c r="A6" s="30"/>
      <c r="B6" s="26" t="s">
        <v>312</v>
      </c>
      <c r="C6" s="26"/>
      <c r="D6" s="26"/>
      <c r="E6" s="26"/>
      <c r="F6" s="26"/>
      <c r="G6" s="26"/>
      <c r="H6" s="26"/>
      <c r="I6" s="26"/>
      <c r="J6" s="31"/>
    </row>
    <row r="7" spans="1:10" x14ac:dyDescent="0.25">
      <c r="A7" s="418"/>
      <c r="B7" s="40"/>
      <c r="C7" s="263"/>
      <c r="D7" s="52"/>
      <c r="E7" s="52"/>
      <c r="F7" s="52"/>
      <c r="G7" s="52"/>
      <c r="H7" s="52"/>
      <c r="I7" s="52"/>
      <c r="J7" s="31"/>
    </row>
    <row r="8" spans="1:10" x14ac:dyDescent="0.25">
      <c r="A8" s="418"/>
      <c r="B8" s="270" t="s">
        <v>34</v>
      </c>
      <c r="C8" s="271" t="s">
        <v>313</v>
      </c>
      <c r="D8" s="272"/>
      <c r="E8" s="272"/>
      <c r="F8" s="273"/>
      <c r="G8" s="52"/>
      <c r="H8" s="289" t="s">
        <v>183</v>
      </c>
      <c r="I8" s="289" t="s">
        <v>184</v>
      </c>
      <c r="J8" s="31"/>
    </row>
    <row r="9" spans="1:10" x14ac:dyDescent="0.25">
      <c r="A9" s="418"/>
      <c r="B9" s="167" t="s">
        <v>35</v>
      </c>
      <c r="C9" s="274">
        <v>12</v>
      </c>
      <c r="D9" s="275">
        <v>24</v>
      </c>
      <c r="E9" s="275">
        <v>36</v>
      </c>
      <c r="F9" s="276">
        <v>48</v>
      </c>
      <c r="G9" s="62"/>
      <c r="H9" s="290" t="s">
        <v>35</v>
      </c>
      <c r="I9" s="291" t="s">
        <v>314</v>
      </c>
      <c r="J9" s="267"/>
    </row>
    <row r="10" spans="1:10" x14ac:dyDescent="0.25">
      <c r="A10" s="418"/>
      <c r="B10" s="285">
        <v>2014</v>
      </c>
      <c r="C10" s="277">
        <v>55000</v>
      </c>
      <c r="D10" s="278">
        <v>92000</v>
      </c>
      <c r="E10" s="278">
        <v>112500</v>
      </c>
      <c r="F10" s="279">
        <v>123700</v>
      </c>
      <c r="G10" s="62"/>
      <c r="H10" s="289">
        <v>2014</v>
      </c>
      <c r="I10" s="414">
        <v>175200</v>
      </c>
      <c r="J10" s="268"/>
    </row>
    <row r="11" spans="1:10" x14ac:dyDescent="0.25">
      <c r="A11" s="418"/>
      <c r="B11" s="154">
        <v>2015</v>
      </c>
      <c r="C11" s="280">
        <v>54800</v>
      </c>
      <c r="D11" s="269">
        <v>92600</v>
      </c>
      <c r="E11" s="269">
        <v>111100</v>
      </c>
      <c r="F11" s="281"/>
      <c r="G11" s="62"/>
      <c r="H11" s="292">
        <v>2015</v>
      </c>
      <c r="I11" s="287">
        <v>179400</v>
      </c>
      <c r="J11" s="390"/>
    </row>
    <row r="12" spans="1:10" x14ac:dyDescent="0.25">
      <c r="A12" s="418"/>
      <c r="B12" s="154">
        <v>2016</v>
      </c>
      <c r="C12" s="280">
        <v>57000</v>
      </c>
      <c r="D12" s="269">
        <v>94400</v>
      </c>
      <c r="E12" s="269"/>
      <c r="F12" s="281"/>
      <c r="G12" s="52"/>
      <c r="H12" s="292">
        <v>2016</v>
      </c>
      <c r="I12" s="287">
        <v>182800</v>
      </c>
      <c r="J12" s="390"/>
    </row>
    <row r="13" spans="1:10" x14ac:dyDescent="0.25">
      <c r="A13" s="418"/>
      <c r="B13" s="108">
        <v>2017</v>
      </c>
      <c r="C13" s="282">
        <v>62600</v>
      </c>
      <c r="D13" s="283"/>
      <c r="E13" s="283"/>
      <c r="F13" s="284"/>
      <c r="G13" s="52"/>
      <c r="H13" s="290">
        <v>2017</v>
      </c>
      <c r="I13" s="288">
        <v>184200</v>
      </c>
      <c r="J13" s="390"/>
    </row>
    <row r="14" spans="1:10" x14ac:dyDescent="0.25">
      <c r="A14" s="418"/>
      <c r="B14" s="40"/>
      <c r="C14" s="80"/>
      <c r="D14" s="62"/>
      <c r="E14" s="62"/>
      <c r="F14" s="62"/>
      <c r="G14" s="62"/>
      <c r="H14" s="62"/>
      <c r="I14" s="264"/>
      <c r="J14" s="390"/>
    </row>
    <row r="15" spans="1:10" x14ac:dyDescent="0.25">
      <c r="A15" s="418"/>
      <c r="B15" s="216">
        <v>0.75</v>
      </c>
      <c r="C15" s="294" t="s">
        <v>315</v>
      </c>
      <c r="D15" s="295"/>
      <c r="E15" s="295"/>
      <c r="F15" s="296"/>
      <c r="G15" s="62"/>
      <c r="H15" s="62"/>
      <c r="I15" s="264"/>
      <c r="J15" s="390"/>
    </row>
    <row r="16" spans="1:10" x14ac:dyDescent="0.25">
      <c r="A16" s="418"/>
      <c r="B16" s="293">
        <v>1.06</v>
      </c>
      <c r="C16" s="297" t="s">
        <v>316</v>
      </c>
      <c r="D16" s="54"/>
      <c r="E16" s="54"/>
      <c r="F16" s="298"/>
      <c r="G16" s="52"/>
      <c r="H16" s="52"/>
      <c r="I16" s="264"/>
      <c r="J16" s="31"/>
    </row>
    <row r="17" spans="1:10" x14ac:dyDescent="0.25">
      <c r="A17" s="418"/>
      <c r="B17" s="40"/>
      <c r="C17" s="263"/>
      <c r="D17" s="52"/>
      <c r="E17" s="52"/>
      <c r="F17" s="52"/>
      <c r="G17" s="52"/>
      <c r="H17" s="52"/>
      <c r="I17" s="265"/>
      <c r="J17" s="31"/>
    </row>
    <row r="18" spans="1:10" x14ac:dyDescent="0.25">
      <c r="A18" s="418"/>
      <c r="B18" s="26" t="s">
        <v>317</v>
      </c>
      <c r="C18" s="26"/>
      <c r="D18" s="26"/>
      <c r="E18" s="26"/>
      <c r="F18" s="26"/>
      <c r="G18" s="26"/>
      <c r="H18" s="26"/>
      <c r="I18" s="26"/>
      <c r="J18" s="31"/>
    </row>
    <row r="19" spans="1:10" x14ac:dyDescent="0.25">
      <c r="A19" s="418"/>
      <c r="B19" s="40"/>
      <c r="C19" s="263"/>
      <c r="D19" s="52"/>
      <c r="E19" s="52"/>
      <c r="F19" s="52"/>
      <c r="G19" s="52"/>
      <c r="H19" s="52"/>
      <c r="I19" s="52"/>
      <c r="J19" s="31"/>
    </row>
    <row r="20" spans="1:10" x14ac:dyDescent="0.25">
      <c r="A20" s="418"/>
      <c r="B20" s="270" t="s">
        <v>34</v>
      </c>
      <c r="C20" s="271" t="s">
        <v>313</v>
      </c>
      <c r="D20" s="272"/>
      <c r="E20" s="272"/>
      <c r="F20" s="273"/>
      <c r="G20" s="52"/>
      <c r="H20" s="289" t="s">
        <v>183</v>
      </c>
      <c r="I20" s="289" t="s">
        <v>184</v>
      </c>
      <c r="J20" s="31"/>
    </row>
    <row r="21" spans="1:10" x14ac:dyDescent="0.25">
      <c r="A21" s="418"/>
      <c r="B21" s="167" t="s">
        <v>35</v>
      </c>
      <c r="C21" s="274">
        <v>12</v>
      </c>
      <c r="D21" s="275">
        <v>24</v>
      </c>
      <c r="E21" s="275">
        <v>36</v>
      </c>
      <c r="F21" s="276">
        <v>48</v>
      </c>
      <c r="G21" s="62"/>
      <c r="H21" s="290" t="s">
        <v>35</v>
      </c>
      <c r="I21" s="291" t="s">
        <v>314</v>
      </c>
      <c r="J21" s="31"/>
    </row>
    <row r="22" spans="1:10" x14ac:dyDescent="0.25">
      <c r="A22" s="418"/>
      <c r="B22" s="285">
        <v>2014</v>
      </c>
      <c r="C22" s="277">
        <v>2600</v>
      </c>
      <c r="D22" s="278">
        <v>5900</v>
      </c>
      <c r="E22" s="278">
        <v>6700</v>
      </c>
      <c r="F22" s="279">
        <v>7500</v>
      </c>
      <c r="G22" s="62"/>
      <c r="H22" s="289">
        <v>2014</v>
      </c>
      <c r="I22" s="414">
        <v>8700</v>
      </c>
      <c r="J22" s="31"/>
    </row>
    <row r="23" spans="1:10" x14ac:dyDescent="0.25">
      <c r="A23" s="418"/>
      <c r="B23" s="154">
        <v>2015</v>
      </c>
      <c r="C23" s="280">
        <v>3500</v>
      </c>
      <c r="D23" s="269">
        <v>4300</v>
      </c>
      <c r="E23" s="269">
        <v>6000</v>
      </c>
      <c r="F23" s="281"/>
      <c r="G23" s="62"/>
      <c r="H23" s="292">
        <v>2015</v>
      </c>
      <c r="I23" s="287">
        <v>9700</v>
      </c>
      <c r="J23" s="31"/>
    </row>
    <row r="24" spans="1:10" x14ac:dyDescent="0.25">
      <c r="A24" s="30"/>
      <c r="B24" s="154">
        <v>2016</v>
      </c>
      <c r="C24" s="280">
        <v>2600</v>
      </c>
      <c r="D24" s="269">
        <v>2700</v>
      </c>
      <c r="E24" s="269"/>
      <c r="F24" s="281"/>
      <c r="G24" s="52"/>
      <c r="H24" s="292">
        <v>2016</v>
      </c>
      <c r="I24" s="287">
        <v>11000</v>
      </c>
      <c r="J24" s="31"/>
    </row>
    <row r="25" spans="1:10" x14ac:dyDescent="0.25">
      <c r="A25" s="30"/>
      <c r="B25" s="108">
        <v>2017</v>
      </c>
      <c r="C25" s="282">
        <v>4400</v>
      </c>
      <c r="D25" s="283"/>
      <c r="E25" s="283"/>
      <c r="F25" s="284"/>
      <c r="G25" s="52"/>
      <c r="H25" s="290">
        <v>2017</v>
      </c>
      <c r="I25" s="288">
        <v>13900</v>
      </c>
      <c r="J25" s="31"/>
    </row>
    <row r="26" spans="1:10" x14ac:dyDescent="0.25">
      <c r="A26" s="30"/>
      <c r="B26" s="266"/>
      <c r="C26" s="263"/>
      <c r="D26" s="52"/>
      <c r="E26" s="52"/>
      <c r="F26" s="52"/>
      <c r="G26" s="52"/>
      <c r="H26" s="52"/>
      <c r="I26" s="52"/>
      <c r="J26" s="423"/>
    </row>
    <row r="27" spans="1:10" x14ac:dyDescent="0.25">
      <c r="A27" s="35" t="s">
        <v>2</v>
      </c>
      <c r="B27" s="299" t="s">
        <v>318</v>
      </c>
      <c r="C27" s="263"/>
      <c r="D27" s="52"/>
      <c r="E27" s="52"/>
      <c r="F27" s="52"/>
      <c r="G27" s="52"/>
      <c r="H27" s="52"/>
      <c r="I27" s="52"/>
      <c r="J27" s="423"/>
    </row>
    <row r="28" spans="1:10" ht="15.75" thickBot="1" x14ac:dyDescent="0.3">
      <c r="A28" s="9">
        <f>INDEX('Point Grid'!$C$8:$I$31,MATCH($A$1,'Point Grid'!$A$8:$A$31,0),MATCH(A27,'Point Grid'!$C$7:$I$7,0))</f>
        <v>0.75</v>
      </c>
      <c r="B28" s="62"/>
      <c r="C28" s="80"/>
      <c r="D28" s="83"/>
      <c r="E28" s="83"/>
      <c r="F28" s="83"/>
      <c r="G28" s="83"/>
      <c r="H28" s="62"/>
      <c r="I28" s="85"/>
      <c r="J28" s="424"/>
    </row>
    <row r="29" spans="1:10" ht="15.75" thickBot="1" x14ac:dyDescent="0.3">
      <c r="A29" s="5"/>
      <c r="B29" s="40"/>
      <c r="C29" s="80"/>
      <c r="D29" s="83"/>
      <c r="E29" s="83"/>
      <c r="F29" s="83"/>
      <c r="G29" s="83"/>
      <c r="H29" s="62"/>
      <c r="I29" s="85"/>
      <c r="J29" s="424"/>
    </row>
    <row r="30" spans="1:10" x14ac:dyDescent="0.25">
      <c r="A30" s="30"/>
      <c r="B30" s="40"/>
      <c r="C30" s="80"/>
      <c r="D30" s="83"/>
      <c r="E30" s="83"/>
      <c r="F30" s="83"/>
      <c r="G30" s="83"/>
      <c r="H30" s="62"/>
      <c r="I30" s="93"/>
      <c r="J30" s="424"/>
    </row>
    <row r="31" spans="1:10" x14ac:dyDescent="0.25">
      <c r="A31" s="35" t="s">
        <v>3</v>
      </c>
      <c r="B31" s="62" t="s">
        <v>319</v>
      </c>
      <c r="C31" s="80"/>
      <c r="D31" s="83"/>
      <c r="E31" s="83"/>
      <c r="F31" s="83"/>
      <c r="G31" s="83"/>
      <c r="H31" s="62"/>
      <c r="I31" s="85"/>
      <c r="J31" s="424"/>
    </row>
    <row r="32" spans="1:10" ht="15.75" thickBot="1" x14ac:dyDescent="0.3">
      <c r="A32" s="9">
        <f>INDEX('Point Grid'!$C$8:$I$31,MATCH($A$1,'Point Grid'!$A$8:$A$31,0),MATCH(A31,'Point Grid'!$C$7:$I$7,0))</f>
        <v>0.5</v>
      </c>
      <c r="B32" s="62"/>
      <c r="C32" s="80"/>
      <c r="D32" s="83"/>
      <c r="E32" s="83"/>
      <c r="F32" s="83"/>
      <c r="G32" s="83"/>
      <c r="H32" s="62"/>
      <c r="I32" s="85"/>
      <c r="J32" s="425"/>
    </row>
    <row r="33" spans="1:10" ht="15.75" thickBot="1" x14ac:dyDescent="0.3">
      <c r="A33" s="5"/>
      <c r="B33" s="40"/>
      <c r="C33" s="80"/>
      <c r="D33" s="62"/>
      <c r="E33" s="62"/>
      <c r="F33" s="62"/>
      <c r="G33" s="62"/>
      <c r="H33" s="62"/>
      <c r="I33" s="93"/>
      <c r="J33" s="424"/>
    </row>
    <row r="34" spans="1:10" x14ac:dyDescent="0.25">
      <c r="A34" s="416"/>
      <c r="B34" s="40"/>
      <c r="C34" s="80"/>
      <c r="D34" s="62"/>
      <c r="E34" s="62"/>
      <c r="F34" s="62"/>
      <c r="G34" s="62"/>
      <c r="H34" s="62"/>
      <c r="I34" s="85"/>
      <c r="J34" s="424"/>
    </row>
    <row r="35" spans="1:10" x14ac:dyDescent="0.25">
      <c r="A35" s="35" t="s">
        <v>4</v>
      </c>
      <c r="B35" s="62" t="s">
        <v>320</v>
      </c>
      <c r="C35" s="80"/>
      <c r="D35" s="62"/>
      <c r="E35" s="62"/>
      <c r="F35" s="62"/>
      <c r="G35" s="62"/>
      <c r="H35" s="62"/>
      <c r="I35" s="93"/>
      <c r="J35" s="424"/>
    </row>
    <row r="36" spans="1:10" ht="15.75" thickBot="1" x14ac:dyDescent="0.3">
      <c r="A36" s="9">
        <f>INDEX('Point Grid'!$C$8:$I$31,MATCH($A$1,'Point Grid'!$A$8:$A$31,0),MATCH(A35,'Point Grid'!$C$7:$I$7,0))</f>
        <v>0.25</v>
      </c>
      <c r="B36" s="62"/>
      <c r="C36" s="26"/>
      <c r="D36" s="40"/>
      <c r="E36" s="26"/>
      <c r="F36" s="26"/>
      <c r="G36" s="26"/>
      <c r="H36" s="26"/>
      <c r="I36" s="26"/>
      <c r="J36" s="31"/>
    </row>
    <row r="37" spans="1:10" ht="15.75" thickBot="1" x14ac:dyDescent="0.3">
      <c r="A37" s="5"/>
      <c r="B37" s="40"/>
      <c r="C37" s="52"/>
      <c r="D37" s="62"/>
      <c r="E37" s="62"/>
      <c r="F37" s="62"/>
      <c r="G37" s="62"/>
      <c r="H37" s="62"/>
      <c r="I37" s="26"/>
      <c r="J37" s="31"/>
    </row>
    <row r="38" spans="1:10" x14ac:dyDescent="0.25">
      <c r="A38" s="196"/>
      <c r="B38" s="40"/>
      <c r="C38" s="52"/>
      <c r="D38" s="62"/>
      <c r="E38" s="62"/>
      <c r="F38" s="62"/>
      <c r="G38" s="62"/>
      <c r="H38" s="391"/>
      <c r="I38" s="26"/>
      <c r="J38" s="31"/>
    </row>
    <row r="39" spans="1:10" x14ac:dyDescent="0.25">
      <c r="A39" s="35" t="s">
        <v>5</v>
      </c>
      <c r="B39" s="62" t="s">
        <v>321</v>
      </c>
      <c r="C39" s="52"/>
      <c r="D39" s="62"/>
      <c r="E39" s="62"/>
      <c r="F39" s="62"/>
      <c r="G39" s="62"/>
      <c r="H39" s="391"/>
      <c r="I39" s="26"/>
      <c r="J39" s="31"/>
    </row>
    <row r="40" spans="1:10" ht="15.75" thickBot="1" x14ac:dyDescent="0.3">
      <c r="A40" s="9">
        <f>INDEX('Point Grid'!$C$8:$I$31,MATCH($A$1,'Point Grid'!$A$8:$A$31,0),MATCH(A39,'Point Grid'!$C$7:$I$7,0))</f>
        <v>0.5</v>
      </c>
      <c r="B40" s="62" t="s">
        <v>322</v>
      </c>
      <c r="C40" s="52"/>
      <c r="D40" s="62"/>
      <c r="E40" s="62"/>
      <c r="F40" s="62"/>
      <c r="G40" s="62"/>
      <c r="H40" s="391"/>
      <c r="I40" s="26"/>
      <c r="J40" s="31"/>
    </row>
    <row r="41" spans="1:10" ht="15.75" thickBot="1" x14ac:dyDescent="0.3">
      <c r="A41" s="5"/>
      <c r="B41" s="26"/>
      <c r="C41" s="26"/>
      <c r="D41" s="40"/>
      <c r="E41" s="26"/>
      <c r="F41" s="26"/>
      <c r="G41" s="26"/>
      <c r="H41" s="26"/>
      <c r="I41" s="26"/>
      <c r="J41" s="31"/>
    </row>
    <row r="42" spans="1:10" ht="15.75" thickBot="1" x14ac:dyDescent="0.3">
      <c r="A42" s="32"/>
      <c r="B42" s="33"/>
      <c r="C42" s="33"/>
      <c r="D42" s="33"/>
      <c r="E42" s="33"/>
      <c r="F42" s="33"/>
      <c r="G42" s="33"/>
      <c r="H42" s="33"/>
      <c r="I42" s="33"/>
      <c r="J42" s="34"/>
    </row>
  </sheetData>
  <mergeCells count="1">
    <mergeCell ref="I1:J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32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28515625" style="29" customWidth="1"/>
    <col min="3" max="6" width="12" style="29" customWidth="1"/>
    <col min="7" max="7" width="15.140625" style="29" customWidth="1"/>
    <col min="8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17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176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3.5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9"/>
      <c r="B5" s="450" t="s">
        <v>330</v>
      </c>
      <c r="C5" s="453" t="s">
        <v>328</v>
      </c>
      <c r="D5" s="456" t="s">
        <v>329</v>
      </c>
      <c r="E5" s="26"/>
      <c r="F5" s="441" t="s">
        <v>325</v>
      </c>
      <c r="G5" s="444" t="s">
        <v>326</v>
      </c>
      <c r="H5" s="447" t="s">
        <v>327</v>
      </c>
      <c r="I5" s="31"/>
    </row>
    <row r="6" spans="1:9" x14ac:dyDescent="0.25">
      <c r="A6" s="9"/>
      <c r="B6" s="451"/>
      <c r="C6" s="454"/>
      <c r="D6" s="457"/>
      <c r="E6" s="26"/>
      <c r="F6" s="442"/>
      <c r="G6" s="445"/>
      <c r="H6" s="448"/>
      <c r="I6" s="31"/>
    </row>
    <row r="7" spans="1:9" x14ac:dyDescent="0.25">
      <c r="A7" s="9"/>
      <c r="B7" s="452"/>
      <c r="C7" s="455"/>
      <c r="D7" s="458"/>
      <c r="E7" s="26"/>
      <c r="F7" s="443"/>
      <c r="G7" s="446"/>
      <c r="H7" s="449"/>
      <c r="I7" s="31"/>
    </row>
    <row r="8" spans="1:9" x14ac:dyDescent="0.25">
      <c r="A8" s="9"/>
      <c r="B8" s="199">
        <v>2014</v>
      </c>
      <c r="C8" s="206">
        <v>127500</v>
      </c>
      <c r="D8" s="303">
        <v>0.71</v>
      </c>
      <c r="E8" s="26"/>
      <c r="F8" s="199">
        <v>2014</v>
      </c>
      <c r="G8" s="246">
        <v>2200</v>
      </c>
      <c r="H8" s="301">
        <v>32600</v>
      </c>
      <c r="I8" s="31"/>
    </row>
    <row r="9" spans="1:9" x14ac:dyDescent="0.25">
      <c r="A9" s="9"/>
      <c r="B9" s="200">
        <v>2015</v>
      </c>
      <c r="C9" s="59">
        <v>117600</v>
      </c>
      <c r="D9" s="304">
        <v>0.66</v>
      </c>
      <c r="E9" s="26"/>
      <c r="F9" s="201">
        <v>2015</v>
      </c>
      <c r="G9" s="251">
        <v>1970</v>
      </c>
      <c r="H9" s="302">
        <v>35300</v>
      </c>
      <c r="I9" s="31"/>
    </row>
    <row r="10" spans="1:9" x14ac:dyDescent="0.25">
      <c r="A10" s="9"/>
      <c r="B10" s="200">
        <v>2016</v>
      </c>
      <c r="C10" s="59">
        <v>64300</v>
      </c>
      <c r="D10" s="304">
        <v>0.85</v>
      </c>
      <c r="E10" s="26"/>
      <c r="F10" s="26"/>
      <c r="G10" s="26"/>
      <c r="H10" s="26"/>
      <c r="I10" s="31"/>
    </row>
    <row r="11" spans="1:9" x14ac:dyDescent="0.25">
      <c r="A11" s="9"/>
      <c r="B11" s="201">
        <v>2017</v>
      </c>
      <c r="C11" s="209">
        <v>58900</v>
      </c>
      <c r="D11" s="305">
        <v>1</v>
      </c>
      <c r="E11" s="26"/>
      <c r="F11" s="26"/>
      <c r="G11" s="26"/>
      <c r="H11" s="26"/>
      <c r="I11" s="31"/>
    </row>
    <row r="12" spans="1:9" x14ac:dyDescent="0.25">
      <c r="A12" s="30"/>
      <c r="B12" s="26"/>
      <c r="C12" s="26"/>
      <c r="D12" s="26"/>
      <c r="E12" s="26"/>
      <c r="F12" s="26"/>
      <c r="G12" s="26"/>
      <c r="H12" s="26"/>
      <c r="I12" s="31"/>
    </row>
    <row r="13" spans="1:9" x14ac:dyDescent="0.25">
      <c r="A13" s="416"/>
      <c r="B13" s="412">
        <v>-1.2999999999999999E-2</v>
      </c>
      <c r="C13" s="307" t="s">
        <v>331</v>
      </c>
      <c r="D13" s="69"/>
      <c r="E13" s="69"/>
      <c r="F13" s="153"/>
      <c r="G13" s="153"/>
      <c r="H13" s="98"/>
      <c r="I13" s="31"/>
    </row>
    <row r="14" spans="1:9" x14ac:dyDescent="0.25">
      <c r="A14" s="416"/>
      <c r="B14" s="413">
        <v>0.06</v>
      </c>
      <c r="C14" s="155" t="s">
        <v>332</v>
      </c>
      <c r="D14" s="40"/>
      <c r="E14" s="40"/>
      <c r="F14" s="26"/>
      <c r="G14" s="26"/>
      <c r="H14" s="214"/>
      <c r="I14" s="31"/>
    </row>
    <row r="15" spans="1:9" x14ac:dyDescent="0.25">
      <c r="A15" s="416"/>
      <c r="B15" s="306">
        <v>0.15</v>
      </c>
      <c r="C15" s="308" t="s">
        <v>333</v>
      </c>
      <c r="D15" s="309"/>
      <c r="E15" s="309"/>
      <c r="F15" s="309"/>
      <c r="G15" s="309"/>
      <c r="H15" s="152"/>
      <c r="I15" s="31"/>
    </row>
    <row r="16" spans="1:9" x14ac:dyDescent="0.25">
      <c r="A16" s="416"/>
      <c r="B16" s="310"/>
      <c r="C16" s="79"/>
      <c r="D16" s="87"/>
      <c r="E16" s="87"/>
      <c r="F16" s="87"/>
      <c r="G16" s="87"/>
      <c r="H16" s="26"/>
      <c r="I16" s="31"/>
    </row>
    <row r="17" spans="1:9" x14ac:dyDescent="0.25">
      <c r="A17" s="35" t="s">
        <v>2</v>
      </c>
      <c r="B17" s="40" t="s">
        <v>334</v>
      </c>
      <c r="C17" s="79"/>
      <c r="D17" s="88"/>
      <c r="E17" s="88"/>
      <c r="F17" s="88"/>
      <c r="G17" s="88"/>
      <c r="H17" s="26"/>
      <c r="I17" s="31"/>
    </row>
    <row r="18" spans="1:9" ht="15.75" thickBot="1" x14ac:dyDescent="0.3">
      <c r="A18" s="361">
        <f>INDEX('Point Grid'!$C$8:$I$31,MATCH($A$1,'Point Grid'!$A$8:$A$31,0),MATCH(A17,'Point Grid'!$C$7:$I$7,0))</f>
        <v>3</v>
      </c>
      <c r="B18" s="311" t="s">
        <v>335</v>
      </c>
      <c r="C18" s="79"/>
      <c r="D18" s="88"/>
      <c r="E18" s="88"/>
      <c r="F18" s="88"/>
      <c r="G18" s="88"/>
      <c r="H18" s="26"/>
      <c r="I18" s="31"/>
    </row>
    <row r="19" spans="1:9" ht="15.75" thickBot="1" x14ac:dyDescent="0.3">
      <c r="A19" s="5"/>
      <c r="B19" s="311"/>
      <c r="C19" s="79"/>
      <c r="D19" s="88"/>
      <c r="E19" s="88"/>
      <c r="F19" s="88"/>
      <c r="G19" s="88"/>
      <c r="H19" s="26"/>
      <c r="I19" s="31"/>
    </row>
    <row r="20" spans="1:9" x14ac:dyDescent="0.25">
      <c r="A20" s="35"/>
      <c r="B20" s="40"/>
      <c r="C20" s="79"/>
      <c r="D20" s="88"/>
      <c r="E20" s="88"/>
      <c r="F20" s="88"/>
      <c r="G20" s="88"/>
      <c r="H20" s="26"/>
      <c r="I20" s="31"/>
    </row>
    <row r="21" spans="1:9" x14ac:dyDescent="0.25">
      <c r="A21" s="35" t="s">
        <v>3</v>
      </c>
      <c r="B21" s="40" t="s">
        <v>336</v>
      </c>
      <c r="C21" s="62"/>
      <c r="D21" s="62"/>
      <c r="E21" s="62"/>
      <c r="F21" s="26"/>
      <c r="G21" s="26"/>
      <c r="H21" s="26"/>
      <c r="I21" s="31"/>
    </row>
    <row r="22" spans="1:9" ht="15.75" thickBot="1" x14ac:dyDescent="0.3">
      <c r="A22" s="9">
        <f>INDEX('Point Grid'!$C$8:$I$31,MATCH($A$1,'Point Grid'!$A$8:$A$31,0),MATCH(A21,'Point Grid'!$C$7:$I$7,0))</f>
        <v>0.5</v>
      </c>
      <c r="B22" s="311"/>
      <c r="C22" s="86"/>
      <c r="D22" s="62"/>
      <c r="E22" s="62"/>
      <c r="F22" s="26"/>
      <c r="G22" s="26"/>
      <c r="H22" s="26"/>
      <c r="I22" s="31"/>
    </row>
    <row r="23" spans="1:9" ht="15.75" thickBot="1" x14ac:dyDescent="0.3">
      <c r="A23" s="5"/>
      <c r="B23" s="311"/>
      <c r="C23" s="62"/>
      <c r="D23" s="62"/>
      <c r="E23" s="62"/>
      <c r="F23" s="26"/>
      <c r="G23" s="26"/>
      <c r="H23" s="26"/>
      <c r="I23" s="31"/>
    </row>
    <row r="24" spans="1:9" ht="15.75" thickBot="1" x14ac:dyDescent="0.3">
      <c r="A24" s="32"/>
      <c r="B24" s="33"/>
      <c r="C24" s="33"/>
      <c r="D24" s="33"/>
      <c r="E24" s="33"/>
      <c r="F24" s="33"/>
      <c r="G24" s="33"/>
      <c r="H24" s="33"/>
      <c r="I24" s="34"/>
    </row>
    <row r="32" spans="1:9" x14ac:dyDescent="0.25">
      <c r="F32" s="53"/>
    </row>
  </sheetData>
  <mergeCells count="7">
    <mergeCell ref="H1:I1"/>
    <mergeCell ref="F5:F7"/>
    <mergeCell ref="G5:G7"/>
    <mergeCell ref="H5:H7"/>
    <mergeCell ref="B5:B7"/>
    <mergeCell ref="C5:C7"/>
    <mergeCell ref="D5:D7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4"/>
  <sheetViews>
    <sheetView zoomScaleNormal="100" workbookViewId="0">
      <selection activeCell="I1" sqref="I1:J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5" width="11" style="29" customWidth="1"/>
    <col min="6" max="6" width="12.85546875" style="29" customWidth="1"/>
    <col min="7" max="7" width="12.7109375" style="29" customWidth="1"/>
    <col min="8" max="9" width="12" style="29" customWidth="1"/>
    <col min="10" max="10" width="9.42578125" style="29" customWidth="1"/>
    <col min="11" max="11" width="10.7109375" style="29" customWidth="1"/>
    <col min="12" max="16384" width="9.140625" style="29"/>
  </cols>
  <sheetData>
    <row r="1" spans="1:10" x14ac:dyDescent="0.25">
      <c r="A1" s="7">
        <v>18</v>
      </c>
      <c r="B1" s="41" t="s">
        <v>12</v>
      </c>
      <c r="C1" s="28"/>
      <c r="D1" s="28"/>
      <c r="E1" s="28"/>
      <c r="F1" s="28"/>
      <c r="G1" s="28"/>
      <c r="H1" s="28"/>
      <c r="I1" s="459" t="s">
        <v>30</v>
      </c>
      <c r="J1" s="46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26"/>
      <c r="J2" s="31"/>
    </row>
    <row r="3" spans="1:10" x14ac:dyDescent="0.25">
      <c r="A3" s="8" t="s">
        <v>13</v>
      </c>
      <c r="B3" s="311" t="s">
        <v>341</v>
      </c>
      <c r="C3" s="311"/>
      <c r="D3" s="24"/>
      <c r="E3" s="24"/>
      <c r="F3" s="24"/>
      <c r="G3" s="24"/>
      <c r="H3" s="24"/>
      <c r="I3" s="24"/>
      <c r="J3" s="25"/>
    </row>
    <row r="4" spans="1:10" x14ac:dyDescent="0.25">
      <c r="A4" s="9">
        <f>INDEX('Point Grid'!B:B,MATCH($A$1,'Point Grid'!A:A,0))</f>
        <v>1.75</v>
      </c>
      <c r="B4" s="311"/>
      <c r="C4" s="311"/>
      <c r="D4" s="24"/>
      <c r="E4" s="24"/>
      <c r="F4" s="24"/>
      <c r="G4" s="24"/>
      <c r="H4" s="270"/>
      <c r="I4" s="289" t="s">
        <v>184</v>
      </c>
      <c r="J4" s="25"/>
    </row>
    <row r="5" spans="1:10" x14ac:dyDescent="0.25">
      <c r="A5" s="416"/>
      <c r="B5" s="336" t="s">
        <v>34</v>
      </c>
      <c r="C5" s="342" t="s">
        <v>342</v>
      </c>
      <c r="D5" s="343"/>
      <c r="E5" s="343"/>
      <c r="F5" s="344"/>
      <c r="G5" s="24"/>
      <c r="H5" s="351" t="s">
        <v>183</v>
      </c>
      <c r="I5" s="353" t="s">
        <v>51</v>
      </c>
      <c r="J5" s="25"/>
    </row>
    <row r="6" spans="1:10" x14ac:dyDescent="0.25">
      <c r="A6" s="30"/>
      <c r="B6" s="337" t="s">
        <v>35</v>
      </c>
      <c r="C6" s="341">
        <v>12</v>
      </c>
      <c r="D6" s="338">
        <v>24</v>
      </c>
      <c r="E6" s="339">
        <v>36</v>
      </c>
      <c r="F6" s="340">
        <v>48</v>
      </c>
      <c r="G6" s="24"/>
      <c r="H6" s="352" t="s">
        <v>35</v>
      </c>
      <c r="I6" s="354" t="s">
        <v>323</v>
      </c>
      <c r="J6" s="25"/>
    </row>
    <row r="7" spans="1:10" x14ac:dyDescent="0.25">
      <c r="A7" s="30"/>
      <c r="B7" s="335">
        <v>2014</v>
      </c>
      <c r="C7" s="325">
        <v>500</v>
      </c>
      <c r="D7" s="326">
        <v>1100</v>
      </c>
      <c r="E7" s="327">
        <v>1800</v>
      </c>
      <c r="F7" s="328">
        <v>2500</v>
      </c>
      <c r="G7" s="319"/>
      <c r="H7" s="355">
        <v>2014</v>
      </c>
      <c r="I7" s="357">
        <v>5300</v>
      </c>
      <c r="J7" s="320"/>
    </row>
    <row r="8" spans="1:10" x14ac:dyDescent="0.25">
      <c r="A8" s="30"/>
      <c r="B8" s="154">
        <v>2015</v>
      </c>
      <c r="C8" s="329">
        <v>900</v>
      </c>
      <c r="D8" s="82">
        <v>1700</v>
      </c>
      <c r="E8" s="323">
        <v>2300</v>
      </c>
      <c r="F8" s="330"/>
      <c r="G8" s="319"/>
      <c r="H8" s="355">
        <v>2015</v>
      </c>
      <c r="I8" s="358">
        <v>7200</v>
      </c>
      <c r="J8" s="320"/>
    </row>
    <row r="9" spans="1:10" x14ac:dyDescent="0.25">
      <c r="A9" s="30"/>
      <c r="B9" s="154">
        <v>2016</v>
      </c>
      <c r="C9" s="329">
        <v>1000</v>
      </c>
      <c r="D9" s="82">
        <v>1900</v>
      </c>
      <c r="E9" s="323"/>
      <c r="F9" s="330"/>
      <c r="G9" s="319"/>
      <c r="H9" s="355">
        <v>2016</v>
      </c>
      <c r="I9" s="358">
        <v>7800</v>
      </c>
      <c r="J9" s="321"/>
    </row>
    <row r="10" spans="1:10" x14ac:dyDescent="0.25">
      <c r="A10" s="30"/>
      <c r="B10" s="108">
        <v>2017</v>
      </c>
      <c r="C10" s="331">
        <v>1100</v>
      </c>
      <c r="D10" s="332"/>
      <c r="E10" s="333"/>
      <c r="F10" s="334"/>
      <c r="G10" s="319"/>
      <c r="H10" s="356">
        <v>2017</v>
      </c>
      <c r="I10" s="359">
        <v>8500</v>
      </c>
      <c r="J10" s="321"/>
    </row>
    <row r="11" spans="1:10" x14ac:dyDescent="0.25">
      <c r="A11" s="30"/>
      <c r="B11" s="40"/>
      <c r="C11" s="40"/>
      <c r="D11" s="40"/>
      <c r="E11" s="318"/>
      <c r="F11" s="322"/>
      <c r="G11" s="319"/>
      <c r="H11" s="319"/>
      <c r="I11" s="319"/>
      <c r="J11" s="321"/>
    </row>
    <row r="12" spans="1:10" x14ac:dyDescent="0.25">
      <c r="A12" s="30"/>
      <c r="B12" s="345">
        <v>1.3</v>
      </c>
      <c r="C12" s="346" t="s">
        <v>316</v>
      </c>
      <c r="D12" s="347"/>
      <c r="E12" s="348"/>
      <c r="F12" s="349"/>
      <c r="G12" s="319"/>
      <c r="H12" s="319"/>
      <c r="I12" s="319"/>
      <c r="J12" s="321"/>
    </row>
    <row r="13" spans="1:10" x14ac:dyDescent="0.25">
      <c r="A13" s="30"/>
      <c r="B13" s="311"/>
      <c r="C13" s="311"/>
      <c r="D13" s="317"/>
      <c r="E13" s="314"/>
      <c r="F13" s="319"/>
      <c r="G13" s="319"/>
      <c r="H13" s="319"/>
      <c r="I13" s="319"/>
      <c r="J13" s="321"/>
    </row>
    <row r="14" spans="1:10" x14ac:dyDescent="0.25">
      <c r="A14" s="30"/>
      <c r="B14" s="311" t="s">
        <v>343</v>
      </c>
      <c r="C14" s="317"/>
      <c r="D14" s="317"/>
      <c r="E14" s="314"/>
      <c r="F14" s="319"/>
      <c r="G14" s="319"/>
      <c r="H14" s="319"/>
      <c r="I14" s="319"/>
      <c r="J14" s="321"/>
    </row>
    <row r="15" spans="1:10" x14ac:dyDescent="0.25">
      <c r="A15" s="30"/>
      <c r="B15" s="40" t="s">
        <v>344</v>
      </c>
      <c r="C15" s="40"/>
      <c r="D15" s="40"/>
      <c r="E15" s="40"/>
      <c r="F15" s="40"/>
      <c r="G15" s="40"/>
      <c r="H15" s="40"/>
      <c r="I15" s="40"/>
      <c r="J15" s="55"/>
    </row>
    <row r="16" spans="1:10" x14ac:dyDescent="0.25">
      <c r="A16" s="416"/>
      <c r="B16" s="315"/>
      <c r="C16" s="312"/>
      <c r="D16" s="52"/>
      <c r="E16" s="52"/>
      <c r="F16" s="52"/>
      <c r="G16" s="52"/>
      <c r="H16" s="52"/>
      <c r="I16" s="52"/>
      <c r="J16" s="56"/>
    </row>
    <row r="17" spans="1:10" x14ac:dyDescent="0.25">
      <c r="A17" s="35" t="s">
        <v>2</v>
      </c>
      <c r="B17" s="315" t="s">
        <v>345</v>
      </c>
      <c r="C17" s="312"/>
      <c r="D17" s="52"/>
      <c r="E17" s="52"/>
      <c r="F17" s="52"/>
      <c r="G17" s="52"/>
      <c r="H17" s="52"/>
      <c r="I17" s="52"/>
      <c r="J17" s="56"/>
    </row>
    <row r="18" spans="1:10" ht="15.75" thickBot="1" x14ac:dyDescent="0.3">
      <c r="A18" s="9">
        <f>INDEX('Point Grid'!$C$8:$I$31,MATCH($A$1,'Point Grid'!$A$8:$A$31,0),MATCH(A17,'Point Grid'!$C$7:$I$7,0))</f>
        <v>1.25</v>
      </c>
      <c r="B18" s="315"/>
      <c r="C18" s="312"/>
      <c r="D18" s="52"/>
      <c r="E18" s="52"/>
      <c r="F18" s="52"/>
      <c r="G18" s="52"/>
      <c r="H18" s="52"/>
      <c r="I18" s="52"/>
      <c r="J18" s="56"/>
    </row>
    <row r="19" spans="1:10" ht="15.75" thickBot="1" x14ac:dyDescent="0.3">
      <c r="A19" s="5"/>
      <c r="B19" s="315"/>
      <c r="C19" s="312"/>
      <c r="D19" s="52"/>
      <c r="E19" s="52"/>
      <c r="F19" s="360"/>
      <c r="G19" s="350"/>
      <c r="H19" s="350"/>
      <c r="I19" s="350"/>
      <c r="J19" s="56"/>
    </row>
    <row r="20" spans="1:10" x14ac:dyDescent="0.25">
      <c r="A20" s="196"/>
      <c r="B20" s="40"/>
      <c r="C20" s="312"/>
      <c r="D20" s="52"/>
      <c r="E20" s="52"/>
      <c r="F20" s="360"/>
      <c r="G20" s="350"/>
      <c r="H20" s="350"/>
      <c r="I20" s="350"/>
      <c r="J20" s="56"/>
    </row>
    <row r="21" spans="1:10" x14ac:dyDescent="0.25">
      <c r="A21" s="35" t="s">
        <v>3</v>
      </c>
      <c r="B21" s="315" t="s">
        <v>346</v>
      </c>
      <c r="C21" s="312"/>
      <c r="D21" s="52"/>
      <c r="E21" s="52"/>
      <c r="F21" s="360"/>
      <c r="G21" s="350"/>
      <c r="H21" s="350"/>
      <c r="I21" s="350"/>
      <c r="J21" s="56"/>
    </row>
    <row r="22" spans="1:10" ht="15.75" thickBot="1" x14ac:dyDescent="0.3">
      <c r="A22" s="9">
        <f>INDEX('Point Grid'!$C$8:$I$31,MATCH($A$1,'Point Grid'!$A$8:$A$31,0),MATCH(A21,'Point Grid'!$C$7:$I$7,0))</f>
        <v>0.5</v>
      </c>
      <c r="B22" s="315"/>
      <c r="C22" s="312"/>
      <c r="D22" s="52"/>
      <c r="E22" s="52"/>
      <c r="F22" s="360"/>
      <c r="G22" s="350"/>
      <c r="H22" s="350"/>
      <c r="I22" s="350"/>
      <c r="J22" s="56"/>
    </row>
    <row r="23" spans="1:10" ht="15.75" thickBot="1" x14ac:dyDescent="0.3">
      <c r="A23" s="5"/>
      <c r="B23" s="315"/>
      <c r="C23" s="312"/>
      <c r="D23" s="52"/>
      <c r="E23" s="52"/>
      <c r="F23" s="52"/>
      <c r="G23" s="52"/>
      <c r="H23" s="52"/>
      <c r="I23" s="52"/>
      <c r="J23" s="56"/>
    </row>
    <row r="24" spans="1:10" ht="15.75" thickBot="1" x14ac:dyDescent="0.3">
      <c r="A24" s="417"/>
      <c r="B24" s="38"/>
      <c r="C24" s="38"/>
      <c r="D24" s="38"/>
      <c r="E24" s="38"/>
      <c r="F24" s="38"/>
      <c r="G24" s="38"/>
      <c r="H24" s="38"/>
      <c r="I24" s="38"/>
      <c r="J24" s="58"/>
    </row>
  </sheetData>
  <mergeCells count="1">
    <mergeCell ref="I1:J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  <ignoredErrors>
    <ignoredError sqref="I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8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3.28515625" style="29" customWidth="1"/>
    <col min="9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19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311" t="s">
        <v>403</v>
      </c>
      <c r="C3" s="312"/>
      <c r="D3" s="26"/>
      <c r="E3" s="26"/>
      <c r="F3" s="26"/>
      <c r="G3" s="26"/>
      <c r="H3" s="26"/>
      <c r="I3" s="31"/>
    </row>
    <row r="4" spans="1:9" ht="15.75" thickBot="1" x14ac:dyDescent="0.3">
      <c r="A4" s="9">
        <f>INDEX('Point Grid'!B:B,MATCH($A$1,'Point Grid'!A:A,0))</f>
        <v>1.5</v>
      </c>
      <c r="B4" s="311" t="s">
        <v>404</v>
      </c>
      <c r="C4" s="312"/>
      <c r="D4" s="26"/>
      <c r="E4" s="26"/>
      <c r="F4" s="26"/>
      <c r="G4" s="26"/>
      <c r="H4" s="26"/>
      <c r="I4" s="31"/>
    </row>
    <row r="5" spans="1:9" ht="15.75" thickBot="1" x14ac:dyDescent="0.3">
      <c r="A5" s="5"/>
      <c r="B5" s="311"/>
      <c r="C5" s="312"/>
      <c r="D5" s="26"/>
      <c r="E5" s="26"/>
      <c r="F5" s="26"/>
      <c r="G5" s="26"/>
      <c r="H5" s="26"/>
      <c r="I5" s="31"/>
    </row>
    <row r="6" spans="1:9" x14ac:dyDescent="0.25">
      <c r="A6" s="30"/>
      <c r="B6" s="311" t="s">
        <v>405</v>
      </c>
      <c r="C6" s="40"/>
      <c r="D6" s="40"/>
      <c r="E6" s="411"/>
      <c r="F6" s="26"/>
      <c r="G6" s="26"/>
      <c r="H6" s="26"/>
      <c r="I6" s="31"/>
    </row>
    <row r="7" spans="1:9" x14ac:dyDescent="0.25">
      <c r="A7" s="30"/>
      <c r="B7" s="311" t="s">
        <v>406</v>
      </c>
      <c r="C7" s="40"/>
      <c r="D7" s="40"/>
      <c r="E7" s="313"/>
      <c r="F7" s="52"/>
      <c r="G7" s="52"/>
      <c r="H7" s="52"/>
      <c r="I7" s="55"/>
    </row>
    <row r="8" spans="1:9" x14ac:dyDescent="0.25">
      <c r="A8" s="30"/>
      <c r="B8" s="311"/>
      <c r="C8" s="40"/>
      <c r="D8" s="40"/>
      <c r="E8" s="314"/>
      <c r="F8" s="52"/>
      <c r="G8" s="52"/>
      <c r="H8" s="52"/>
      <c r="I8" s="55"/>
    </row>
    <row r="9" spans="1:9" x14ac:dyDescent="0.25">
      <c r="A9" s="30"/>
      <c r="B9" s="311" t="s">
        <v>337</v>
      </c>
      <c r="C9" s="40"/>
      <c r="D9" s="40"/>
      <c r="E9" s="313"/>
      <c r="F9" s="52"/>
      <c r="G9" s="52"/>
      <c r="H9" s="89"/>
      <c r="I9" s="56"/>
    </row>
    <row r="10" spans="1:9" x14ac:dyDescent="0.25">
      <c r="A10" s="30"/>
      <c r="B10" s="40"/>
      <c r="C10" s="311"/>
      <c r="D10" s="40"/>
      <c r="E10" s="313"/>
      <c r="F10" s="52"/>
      <c r="G10" s="52"/>
      <c r="H10" s="89"/>
      <c r="I10" s="56"/>
    </row>
    <row r="11" spans="1:9" x14ac:dyDescent="0.25">
      <c r="A11" s="35"/>
      <c r="B11" s="40"/>
      <c r="C11" s="311" t="s">
        <v>338</v>
      </c>
      <c r="D11" s="40"/>
      <c r="E11" s="313"/>
      <c r="F11" s="52"/>
      <c r="G11" s="52"/>
      <c r="H11" s="89"/>
      <c r="I11" s="56"/>
    </row>
    <row r="12" spans="1:9" x14ac:dyDescent="0.25">
      <c r="A12" s="9"/>
      <c r="B12" s="40"/>
      <c r="C12" s="311" t="s">
        <v>339</v>
      </c>
      <c r="D12" s="40"/>
      <c r="E12" s="314"/>
      <c r="F12" s="52"/>
      <c r="G12" s="52"/>
      <c r="H12" s="89"/>
      <c r="I12" s="56"/>
    </row>
    <row r="13" spans="1:9" x14ac:dyDescent="0.25">
      <c r="A13" s="416"/>
      <c r="B13" s="311"/>
      <c r="C13" s="311" t="s">
        <v>340</v>
      </c>
      <c r="D13" s="40"/>
      <c r="E13" s="314"/>
      <c r="F13" s="52"/>
      <c r="G13" s="52"/>
      <c r="H13" s="89"/>
      <c r="I13" s="56"/>
    </row>
    <row r="14" spans="1:9" x14ac:dyDescent="0.25">
      <c r="A14" s="30"/>
      <c r="B14" s="317"/>
      <c r="C14" s="312"/>
      <c r="D14" s="312"/>
      <c r="E14" s="312"/>
      <c r="F14" s="312"/>
      <c r="G14" s="26"/>
      <c r="H14" s="59"/>
      <c r="I14" s="31"/>
    </row>
    <row r="15" spans="1:9" x14ac:dyDescent="0.25">
      <c r="A15" s="35"/>
      <c r="B15" s="311"/>
      <c r="C15" s="312"/>
      <c r="D15" s="312"/>
      <c r="E15" s="312"/>
      <c r="F15" s="312"/>
      <c r="G15" s="26"/>
      <c r="H15" s="59"/>
      <c r="I15" s="31"/>
    </row>
    <row r="16" spans="1:9" x14ac:dyDescent="0.25">
      <c r="A16" s="9"/>
      <c r="B16" s="311"/>
      <c r="C16" s="26"/>
      <c r="D16" s="26"/>
      <c r="E16" s="26"/>
      <c r="F16" s="26"/>
      <c r="G16" s="26"/>
      <c r="H16" s="59"/>
      <c r="I16" s="31"/>
    </row>
    <row r="17" spans="1:9" x14ac:dyDescent="0.25">
      <c r="A17" s="196"/>
      <c r="B17" s="24"/>
      <c r="C17" s="26"/>
      <c r="D17" s="26"/>
      <c r="E17" s="26"/>
      <c r="F17" s="26"/>
      <c r="G17" s="26"/>
      <c r="H17" s="59"/>
      <c r="I17" s="31"/>
    </row>
    <row r="18" spans="1:9" x14ac:dyDescent="0.25">
      <c r="A18" s="30"/>
      <c r="B18" s="24"/>
      <c r="C18" s="26"/>
      <c r="D18" s="26"/>
      <c r="E18" s="26"/>
      <c r="F18" s="26"/>
      <c r="G18" s="26"/>
      <c r="H18" s="59"/>
      <c r="I18" s="31"/>
    </row>
    <row r="19" spans="1:9" x14ac:dyDescent="0.25">
      <c r="A19" s="30"/>
      <c r="B19" s="26"/>
      <c r="C19" s="26"/>
      <c r="D19" s="26"/>
      <c r="E19" s="26"/>
      <c r="F19" s="26"/>
      <c r="G19" s="26"/>
      <c r="H19" s="59"/>
      <c r="I19" s="31"/>
    </row>
    <row r="20" spans="1:9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8" spans="1:9" x14ac:dyDescent="0.25">
      <c r="F28" s="53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44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2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9" x14ac:dyDescent="0.25">
      <c r="A1" s="7">
        <v>20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29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311" t="s">
        <v>341</v>
      </c>
      <c r="C3" s="312"/>
      <c r="D3" s="312"/>
      <c r="E3" s="312"/>
      <c r="F3" s="312"/>
      <c r="G3" s="312"/>
      <c r="H3" s="312"/>
      <c r="I3" s="400"/>
    </row>
    <row r="4" spans="1:9" x14ac:dyDescent="0.25">
      <c r="A4" s="9">
        <f>INDEX('Point Grid'!B:B,MATCH($A$1,'Point Grid'!A:A,0))</f>
        <v>2.25</v>
      </c>
      <c r="B4" s="315"/>
      <c r="C4" s="312"/>
      <c r="D4" s="312"/>
      <c r="E4" s="312"/>
      <c r="F4" s="312"/>
      <c r="G4" s="312"/>
      <c r="H4" s="312"/>
      <c r="I4" s="400"/>
    </row>
    <row r="5" spans="1:9" x14ac:dyDescent="0.25">
      <c r="A5" s="9"/>
      <c r="B5" s="336" t="s">
        <v>34</v>
      </c>
      <c r="C5" s="342" t="s">
        <v>348</v>
      </c>
      <c r="D5" s="343"/>
      <c r="E5" s="343"/>
      <c r="F5" s="344"/>
      <c r="G5" s="312"/>
      <c r="H5" s="312"/>
      <c r="I5" s="400"/>
    </row>
    <row r="6" spans="1:9" x14ac:dyDescent="0.25">
      <c r="A6" s="9"/>
      <c r="B6" s="337" t="s">
        <v>35</v>
      </c>
      <c r="C6" s="341">
        <v>12</v>
      </c>
      <c r="D6" s="338">
        <v>24</v>
      </c>
      <c r="E6" s="339">
        <v>36</v>
      </c>
      <c r="F6" s="340">
        <v>48</v>
      </c>
      <c r="G6" s="312"/>
      <c r="H6" s="312"/>
      <c r="I6" s="400"/>
    </row>
    <row r="7" spans="1:9" ht="15.75" customHeight="1" x14ac:dyDescent="0.25">
      <c r="A7" s="30"/>
      <c r="B7" s="335">
        <v>2014</v>
      </c>
      <c r="C7" s="325">
        <v>50400</v>
      </c>
      <c r="D7" s="326">
        <v>51150</v>
      </c>
      <c r="E7" s="327">
        <v>35100</v>
      </c>
      <c r="F7" s="328">
        <v>9600</v>
      </c>
      <c r="G7" s="401"/>
      <c r="H7" s="401"/>
      <c r="I7" s="402"/>
    </row>
    <row r="8" spans="1:9" x14ac:dyDescent="0.25">
      <c r="A8" s="30"/>
      <c r="B8" s="154">
        <v>2015</v>
      </c>
      <c r="C8" s="329">
        <v>45900</v>
      </c>
      <c r="D8" s="82">
        <v>64500</v>
      </c>
      <c r="E8" s="323">
        <v>36000</v>
      </c>
      <c r="F8" s="330"/>
      <c r="G8" s="403"/>
      <c r="H8" s="403"/>
      <c r="I8" s="57"/>
    </row>
    <row r="9" spans="1:9" x14ac:dyDescent="0.25">
      <c r="A9" s="30"/>
      <c r="B9" s="154">
        <v>2016</v>
      </c>
      <c r="C9" s="329">
        <v>60300</v>
      </c>
      <c r="D9" s="82">
        <v>68400</v>
      </c>
      <c r="E9" s="323"/>
      <c r="F9" s="330"/>
      <c r="G9" s="404"/>
      <c r="H9" s="404"/>
      <c r="I9" s="57"/>
    </row>
    <row r="10" spans="1:9" x14ac:dyDescent="0.25">
      <c r="A10" s="30"/>
      <c r="B10" s="108">
        <v>2017</v>
      </c>
      <c r="C10" s="331">
        <v>62100</v>
      </c>
      <c r="D10" s="332"/>
      <c r="E10" s="333"/>
      <c r="F10" s="334"/>
      <c r="G10" s="404"/>
      <c r="H10" s="404"/>
      <c r="I10" s="57"/>
    </row>
    <row r="11" spans="1:9" x14ac:dyDescent="0.25">
      <c r="A11" s="30"/>
      <c r="B11" s="461"/>
      <c r="C11" s="461"/>
      <c r="D11" s="404"/>
      <c r="E11" s="404"/>
      <c r="F11" s="404"/>
      <c r="G11" s="404"/>
      <c r="H11" s="404"/>
      <c r="I11" s="57"/>
    </row>
    <row r="12" spans="1:9" x14ac:dyDescent="0.25">
      <c r="A12" s="30"/>
      <c r="B12" s="336" t="s">
        <v>34</v>
      </c>
      <c r="C12" s="342" t="s">
        <v>349</v>
      </c>
      <c r="D12" s="343"/>
      <c r="E12" s="343"/>
      <c r="F12" s="344"/>
      <c r="G12" s="404"/>
      <c r="H12" s="404"/>
      <c r="I12" s="57"/>
    </row>
    <row r="13" spans="1:9" x14ac:dyDescent="0.25">
      <c r="A13" s="30"/>
      <c r="B13" s="337" t="s">
        <v>35</v>
      </c>
      <c r="C13" s="341">
        <v>12</v>
      </c>
      <c r="D13" s="338">
        <v>24</v>
      </c>
      <c r="E13" s="339">
        <v>36</v>
      </c>
      <c r="F13" s="340">
        <v>48</v>
      </c>
      <c r="G13" s="405"/>
      <c r="H13" s="405"/>
      <c r="I13" s="57"/>
    </row>
    <row r="14" spans="1:9" s="53" customFormat="1" x14ac:dyDescent="0.25">
      <c r="A14" s="30"/>
      <c r="B14" s="335">
        <v>2014</v>
      </c>
      <c r="C14" s="325">
        <v>10800</v>
      </c>
      <c r="D14" s="326">
        <v>21600</v>
      </c>
      <c r="E14" s="327">
        <v>129600</v>
      </c>
      <c r="F14" s="328">
        <v>276000</v>
      </c>
      <c r="G14" s="405"/>
      <c r="H14" s="405"/>
      <c r="I14" s="57"/>
    </row>
    <row r="15" spans="1:9" ht="15.75" customHeight="1" x14ac:dyDescent="0.25">
      <c r="A15" s="30"/>
      <c r="B15" s="154">
        <v>2015</v>
      </c>
      <c r="C15" s="329">
        <v>9800</v>
      </c>
      <c r="D15" s="82">
        <v>19000</v>
      </c>
      <c r="E15" s="323">
        <v>125000</v>
      </c>
      <c r="F15" s="330"/>
      <c r="G15" s="401"/>
      <c r="H15" s="401"/>
      <c r="I15" s="57"/>
    </row>
    <row r="16" spans="1:9" x14ac:dyDescent="0.25">
      <c r="A16" s="30"/>
      <c r="B16" s="154">
        <v>2016</v>
      </c>
      <c r="C16" s="329">
        <v>10350</v>
      </c>
      <c r="D16" s="82">
        <v>20000</v>
      </c>
      <c r="E16" s="323"/>
      <c r="F16" s="330"/>
      <c r="G16" s="403"/>
      <c r="H16" s="403"/>
      <c r="I16" s="57"/>
    </row>
    <row r="17" spans="1:26" x14ac:dyDescent="0.25">
      <c r="A17" s="30"/>
      <c r="B17" s="108">
        <v>2017</v>
      </c>
      <c r="C17" s="331">
        <v>10500</v>
      </c>
      <c r="D17" s="332"/>
      <c r="E17" s="333"/>
      <c r="F17" s="334"/>
      <c r="G17" s="404"/>
      <c r="H17" s="404"/>
      <c r="I17" s="57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30"/>
      <c r="B18" s="461"/>
      <c r="C18" s="461"/>
      <c r="D18" s="404"/>
      <c r="E18" s="404"/>
      <c r="F18" s="404"/>
      <c r="G18" s="404"/>
      <c r="H18" s="404"/>
      <c r="I18" s="57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25">
      <c r="A19" s="30"/>
      <c r="B19" s="336" t="s">
        <v>34</v>
      </c>
      <c r="C19" s="342" t="s">
        <v>350</v>
      </c>
      <c r="D19" s="343"/>
      <c r="E19" s="343"/>
      <c r="F19" s="344"/>
      <c r="G19" s="404"/>
      <c r="H19" s="404"/>
      <c r="I19" s="57"/>
      <c r="L19" s="36"/>
      <c r="M19" s="61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25">
      <c r="A20" s="30"/>
      <c r="B20" s="337" t="s">
        <v>35</v>
      </c>
      <c r="C20" s="341">
        <v>12</v>
      </c>
      <c r="D20" s="338">
        <v>24</v>
      </c>
      <c r="E20" s="339">
        <v>36</v>
      </c>
      <c r="F20" s="340">
        <v>48</v>
      </c>
      <c r="G20" s="404"/>
      <c r="H20" s="404"/>
      <c r="I20" s="57"/>
      <c r="L20" s="36"/>
      <c r="M20" s="61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25">
      <c r="A21" s="30"/>
      <c r="B21" s="335">
        <v>2014</v>
      </c>
      <c r="C21" s="325">
        <v>360</v>
      </c>
      <c r="D21" s="326">
        <v>465</v>
      </c>
      <c r="E21" s="327">
        <v>270</v>
      </c>
      <c r="F21" s="328">
        <v>80</v>
      </c>
      <c r="G21" s="405"/>
      <c r="H21" s="406"/>
      <c r="I21" s="57"/>
      <c r="L21" s="36"/>
      <c r="M21" s="61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x14ac:dyDescent="0.25">
      <c r="A22" s="30"/>
      <c r="B22" s="154">
        <v>2015</v>
      </c>
      <c r="C22" s="329">
        <v>340</v>
      </c>
      <c r="D22" s="82">
        <v>430</v>
      </c>
      <c r="E22" s="323">
        <v>250</v>
      </c>
      <c r="F22" s="330"/>
      <c r="G22" s="312"/>
      <c r="H22" s="312"/>
      <c r="I22" s="400"/>
      <c r="L22" s="36"/>
      <c r="M22" s="61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25">
      <c r="A23" s="30"/>
      <c r="B23" s="154">
        <v>2016</v>
      </c>
      <c r="C23" s="329">
        <v>335</v>
      </c>
      <c r="D23" s="82">
        <v>450</v>
      </c>
      <c r="E23" s="323"/>
      <c r="F23" s="330"/>
      <c r="G23" s="312"/>
      <c r="H23" s="312"/>
      <c r="I23" s="400"/>
      <c r="L23" s="36"/>
      <c r="M23" s="61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x14ac:dyDescent="0.25">
      <c r="A24" s="416"/>
      <c r="B24" s="108">
        <v>2017</v>
      </c>
      <c r="C24" s="331">
        <v>345</v>
      </c>
      <c r="D24" s="332"/>
      <c r="E24" s="333"/>
      <c r="F24" s="334"/>
      <c r="G24" s="312"/>
      <c r="H24" s="312"/>
      <c r="I24" s="400"/>
      <c r="L24" s="36"/>
      <c r="M24" s="61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25">
      <c r="A25" s="416"/>
      <c r="B25" s="311"/>
      <c r="C25" s="312"/>
      <c r="D25" s="312"/>
      <c r="E25" s="312"/>
      <c r="F25" s="312"/>
      <c r="G25" s="312"/>
      <c r="H25" s="312"/>
      <c r="I25" s="400"/>
      <c r="L25" s="36"/>
      <c r="M25" s="6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25">
      <c r="A26" s="416"/>
      <c r="B26" s="387">
        <v>7.4999999999999997E-2</v>
      </c>
      <c r="C26" s="388" t="s">
        <v>347</v>
      </c>
      <c r="D26" s="407"/>
      <c r="E26" s="407"/>
      <c r="F26" s="408"/>
      <c r="G26" s="312"/>
      <c r="H26" s="312"/>
      <c r="I26" s="40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25">
      <c r="A27" s="416"/>
      <c r="B27" s="362">
        <v>1.05</v>
      </c>
      <c r="C27" s="389" t="s">
        <v>316</v>
      </c>
      <c r="D27" s="409"/>
      <c r="E27" s="409"/>
      <c r="F27" s="410"/>
      <c r="G27" s="312"/>
      <c r="H27" s="312"/>
      <c r="I27" s="400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25">
      <c r="A28" s="416"/>
      <c r="B28" s="311"/>
      <c r="C28" s="312"/>
      <c r="D28" s="312"/>
      <c r="E28" s="312"/>
      <c r="F28" s="312"/>
      <c r="G28" s="312"/>
      <c r="H28" s="312"/>
      <c r="I28" s="400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5">
      <c r="A29" s="35" t="s">
        <v>2</v>
      </c>
      <c r="B29" s="311" t="s">
        <v>351</v>
      </c>
      <c r="C29" s="312"/>
      <c r="D29" s="312"/>
      <c r="E29" s="312"/>
      <c r="F29" s="312"/>
      <c r="G29" s="312"/>
      <c r="H29" s="312"/>
      <c r="I29" s="400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thickBot="1" x14ac:dyDescent="0.3">
      <c r="A30" s="9">
        <f>INDEX('Point Grid'!$C$8:$I$31,MATCH($A$1,'Point Grid'!$A$8:$A$31,0),MATCH(A29,'Point Grid'!$C$7:$I$7,0))</f>
        <v>0.5</v>
      </c>
      <c r="B30" s="40"/>
      <c r="C30" s="312"/>
      <c r="D30" s="312"/>
      <c r="E30" s="312"/>
      <c r="F30" s="312"/>
      <c r="G30" s="312"/>
      <c r="H30" s="312"/>
      <c r="I30" s="400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thickBot="1" x14ac:dyDescent="0.3">
      <c r="A31" s="5"/>
      <c r="B31" s="40"/>
      <c r="C31" s="312"/>
      <c r="D31" s="312"/>
      <c r="E31" s="312"/>
      <c r="F31" s="312"/>
      <c r="G31" s="312"/>
      <c r="H31" s="312"/>
      <c r="I31" s="400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25">
      <c r="A32" s="35"/>
      <c r="B32" s="311"/>
      <c r="C32" s="312"/>
      <c r="D32" s="312"/>
      <c r="E32" s="312"/>
      <c r="F32" s="312"/>
      <c r="G32" s="312"/>
      <c r="H32" s="312"/>
      <c r="I32" s="40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25">
      <c r="A33" s="35" t="s">
        <v>3</v>
      </c>
      <c r="B33" s="311" t="s">
        <v>352</v>
      </c>
      <c r="C33" s="312"/>
      <c r="D33" s="312"/>
      <c r="E33" s="312"/>
      <c r="F33" s="312"/>
      <c r="G33" s="312"/>
      <c r="H33" s="312"/>
      <c r="I33" s="40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thickBot="1" x14ac:dyDescent="0.3">
      <c r="A34" s="9">
        <f>INDEX('Point Grid'!$C$8:$I$31,MATCH($A$1,'Point Grid'!$A$8:$A$31,0),MATCH(A33,'Point Grid'!$C$7:$I$7,0))</f>
        <v>1.25</v>
      </c>
      <c r="B34" s="40"/>
      <c r="C34" s="312"/>
      <c r="D34" s="312"/>
      <c r="E34" s="312"/>
      <c r="F34" s="312"/>
      <c r="G34" s="312"/>
      <c r="H34" s="312"/>
      <c r="I34" s="400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thickBot="1" x14ac:dyDescent="0.3">
      <c r="A35" s="5"/>
      <c r="B35" s="40"/>
      <c r="C35" s="312"/>
      <c r="D35" s="312"/>
      <c r="E35" s="312"/>
      <c r="F35" s="312"/>
      <c r="G35" s="312"/>
      <c r="H35" s="312"/>
      <c r="I35" s="400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25">
      <c r="A36" s="35"/>
      <c r="B36" s="311"/>
      <c r="C36" s="312"/>
      <c r="D36" s="312"/>
      <c r="E36" s="312"/>
      <c r="F36" s="312"/>
      <c r="G36" s="312"/>
      <c r="H36" s="312"/>
      <c r="I36" s="40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25">
      <c r="A37" s="35" t="s">
        <v>4</v>
      </c>
      <c r="B37" s="311" t="s">
        <v>353</v>
      </c>
      <c r="C37" s="312"/>
      <c r="D37" s="312"/>
      <c r="E37" s="312"/>
      <c r="F37" s="312"/>
      <c r="G37" s="312"/>
      <c r="H37" s="312"/>
      <c r="I37" s="40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thickBot="1" x14ac:dyDescent="0.3">
      <c r="A38" s="9">
        <f>INDEX('Point Grid'!$C$8:$I$31,MATCH($A$1,'Point Grid'!$A$8:$A$31,0),MATCH(A37,'Point Grid'!$C$7:$I$7,0))</f>
        <v>0.25</v>
      </c>
      <c r="B38" s="311" t="s">
        <v>354</v>
      </c>
      <c r="C38" s="26"/>
      <c r="D38" s="26"/>
      <c r="E38" s="26"/>
      <c r="F38" s="26"/>
      <c r="G38" s="68"/>
      <c r="H38" s="68"/>
      <c r="I38" s="31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thickBot="1" x14ac:dyDescent="0.3">
      <c r="A39" s="5"/>
      <c r="B39" s="311"/>
      <c r="C39" s="26"/>
      <c r="D39" s="26"/>
      <c r="E39" s="26"/>
      <c r="F39" s="26"/>
      <c r="G39" s="40"/>
      <c r="H39" s="40"/>
      <c r="I39" s="31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25">
      <c r="A40" s="35"/>
      <c r="B40" s="311"/>
      <c r="C40" s="26"/>
      <c r="D40" s="26"/>
      <c r="E40" s="26"/>
      <c r="F40" s="26"/>
      <c r="G40" s="26"/>
      <c r="H40" s="26"/>
      <c r="I40" s="31"/>
    </row>
    <row r="41" spans="1:26" x14ac:dyDescent="0.25">
      <c r="A41" s="35" t="s">
        <v>5</v>
      </c>
      <c r="B41" s="311" t="s">
        <v>355</v>
      </c>
      <c r="C41" s="26"/>
      <c r="D41" s="26"/>
      <c r="E41" s="26"/>
      <c r="F41" s="26"/>
      <c r="G41" s="26"/>
      <c r="H41" s="26"/>
      <c r="I41" s="31"/>
    </row>
    <row r="42" spans="1:26" ht="15.75" thickBot="1" x14ac:dyDescent="0.3">
      <c r="A42" s="9">
        <f>INDEX('Point Grid'!$C$8:$I$31,MATCH($A$1,'Point Grid'!$A$8:$A$31,0),MATCH(A41,'Point Grid'!$C$7:$I$7,0))</f>
        <v>0.25</v>
      </c>
      <c r="B42" s="312"/>
      <c r="C42" s="26"/>
      <c r="D42" s="26"/>
      <c r="E42" s="26"/>
      <c r="F42" s="26"/>
      <c r="G42" s="26"/>
      <c r="H42" s="26"/>
      <c r="I42" s="31"/>
    </row>
    <row r="43" spans="1:26" ht="15.75" thickBot="1" x14ac:dyDescent="0.3">
      <c r="A43" s="5"/>
      <c r="B43" s="40"/>
      <c r="C43" s="26"/>
      <c r="D43" s="26"/>
      <c r="E43" s="26"/>
      <c r="F43" s="26"/>
      <c r="G43" s="26"/>
      <c r="H43" s="26"/>
      <c r="I43" s="31"/>
    </row>
    <row r="44" spans="1:26" ht="15.75" thickBot="1" x14ac:dyDescent="0.3">
      <c r="A44" s="32"/>
      <c r="B44" s="33"/>
      <c r="C44" s="33"/>
      <c r="D44" s="33"/>
      <c r="E44" s="33"/>
      <c r="F44" s="33"/>
      <c r="G44" s="33"/>
      <c r="H44" s="33"/>
      <c r="I44" s="34"/>
    </row>
  </sheetData>
  <mergeCells count="3">
    <mergeCell ref="B11:C11"/>
    <mergeCell ref="H1:I1"/>
    <mergeCell ref="B18:C18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38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26.85546875" style="29" customWidth="1"/>
    <col min="3" max="6" width="18.5703125" style="29" customWidth="1"/>
    <col min="7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21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311" t="s">
        <v>341</v>
      </c>
      <c r="C3" s="312"/>
      <c r="D3" s="312"/>
      <c r="E3" s="312"/>
      <c r="F3" s="312"/>
      <c r="G3" s="26"/>
      <c r="H3" s="26"/>
      <c r="I3" s="31"/>
    </row>
    <row r="4" spans="1:9" ht="15.75" thickBot="1" x14ac:dyDescent="0.3">
      <c r="A4" s="9">
        <f>INDEX('Point Grid'!B:B,MATCH($A$1,'Point Grid'!A:A,0))</f>
        <v>1.5</v>
      </c>
      <c r="B4" s="315"/>
      <c r="C4" s="312"/>
      <c r="D4" s="312"/>
      <c r="E4" s="312"/>
      <c r="F4" s="312"/>
      <c r="G4" s="26"/>
      <c r="H4" s="26"/>
      <c r="I4" s="31"/>
    </row>
    <row r="5" spans="1:9" ht="15.75" thickBot="1" x14ac:dyDescent="0.3">
      <c r="A5" s="5"/>
      <c r="B5" s="364" t="s">
        <v>34</v>
      </c>
      <c r="C5" s="342" t="s">
        <v>356</v>
      </c>
      <c r="D5" s="343"/>
      <c r="E5" s="343"/>
      <c r="F5" s="344"/>
      <c r="G5" s="26"/>
      <c r="H5" s="26"/>
      <c r="I5" s="31"/>
    </row>
    <row r="6" spans="1:9" x14ac:dyDescent="0.25">
      <c r="A6" s="35"/>
      <c r="B6" s="365" t="s">
        <v>35</v>
      </c>
      <c r="C6" s="341">
        <v>12</v>
      </c>
      <c r="D6" s="338">
        <v>24</v>
      </c>
      <c r="E6" s="339">
        <v>36</v>
      </c>
      <c r="F6" s="340">
        <v>48</v>
      </c>
      <c r="G6" s="26"/>
      <c r="H6" s="26"/>
      <c r="I6" s="31"/>
    </row>
    <row r="7" spans="1:9" x14ac:dyDescent="0.25">
      <c r="A7" s="9"/>
      <c r="B7" s="335">
        <v>2014</v>
      </c>
      <c r="C7" s="325">
        <v>4700</v>
      </c>
      <c r="D7" s="326">
        <v>7000</v>
      </c>
      <c r="E7" s="327">
        <v>7200</v>
      </c>
      <c r="F7" s="328">
        <v>7300</v>
      </c>
      <c r="G7" s="90"/>
      <c r="H7" s="26"/>
      <c r="I7" s="31"/>
    </row>
    <row r="8" spans="1:9" x14ac:dyDescent="0.25">
      <c r="A8" s="416"/>
      <c r="B8" s="154">
        <v>2015</v>
      </c>
      <c r="C8" s="329">
        <v>4300</v>
      </c>
      <c r="D8" s="82">
        <v>6600</v>
      </c>
      <c r="E8" s="323">
        <v>6800</v>
      </c>
      <c r="F8" s="330"/>
      <c r="G8" s="90"/>
      <c r="H8" s="26"/>
      <c r="I8" s="31"/>
    </row>
    <row r="9" spans="1:9" x14ac:dyDescent="0.25">
      <c r="A9" s="30"/>
      <c r="B9" s="154">
        <v>2016</v>
      </c>
      <c r="C9" s="329">
        <v>4300</v>
      </c>
      <c r="D9" s="82">
        <v>6800</v>
      </c>
      <c r="E9" s="323"/>
      <c r="F9" s="330"/>
      <c r="G9" s="91"/>
      <c r="H9" s="26"/>
      <c r="I9" s="31"/>
    </row>
    <row r="10" spans="1:9" x14ac:dyDescent="0.25">
      <c r="A10" s="35"/>
      <c r="B10" s="108">
        <v>2017</v>
      </c>
      <c r="C10" s="331">
        <v>4900</v>
      </c>
      <c r="D10" s="332"/>
      <c r="E10" s="333"/>
      <c r="F10" s="334"/>
      <c r="G10" s="82"/>
      <c r="H10" s="26"/>
      <c r="I10" s="31"/>
    </row>
    <row r="11" spans="1:9" x14ac:dyDescent="0.25">
      <c r="A11" s="9"/>
      <c r="B11" s="40"/>
      <c r="C11" s="40"/>
      <c r="D11" s="91"/>
      <c r="E11" s="91"/>
      <c r="F11" s="91"/>
      <c r="G11" s="91"/>
      <c r="H11" s="26"/>
      <c r="I11" s="31"/>
    </row>
    <row r="12" spans="1:9" x14ac:dyDescent="0.25">
      <c r="A12" s="196"/>
      <c r="B12" s="335" t="s">
        <v>34</v>
      </c>
      <c r="C12" s="342" t="s">
        <v>357</v>
      </c>
      <c r="D12" s="343"/>
      <c r="E12" s="343"/>
      <c r="F12" s="344"/>
      <c r="G12" s="82"/>
      <c r="H12" s="26"/>
      <c r="I12" s="31"/>
    </row>
    <row r="13" spans="1:9" x14ac:dyDescent="0.25">
      <c r="A13" s="30"/>
      <c r="B13" s="365" t="s">
        <v>35</v>
      </c>
      <c r="C13" s="341">
        <v>12</v>
      </c>
      <c r="D13" s="338">
        <v>24</v>
      </c>
      <c r="E13" s="339">
        <v>36</v>
      </c>
      <c r="F13" s="340">
        <v>48</v>
      </c>
      <c r="G13" s="91"/>
      <c r="H13" s="26"/>
      <c r="I13" s="31"/>
    </row>
    <row r="14" spans="1:9" x14ac:dyDescent="0.25">
      <c r="A14" s="35"/>
      <c r="B14" s="335">
        <v>2014</v>
      </c>
      <c r="C14" s="325">
        <v>13500</v>
      </c>
      <c r="D14" s="326">
        <v>16800</v>
      </c>
      <c r="E14" s="327">
        <v>16800</v>
      </c>
      <c r="F14" s="328">
        <v>16800</v>
      </c>
      <c r="G14" s="82"/>
      <c r="H14" s="26"/>
      <c r="I14" s="31"/>
    </row>
    <row r="15" spans="1:9" x14ac:dyDescent="0.25">
      <c r="A15" s="9"/>
      <c r="B15" s="154">
        <v>2015</v>
      </c>
      <c r="C15" s="329">
        <v>13300</v>
      </c>
      <c r="D15" s="82">
        <v>16900</v>
      </c>
      <c r="E15" s="323">
        <v>16900</v>
      </c>
      <c r="F15" s="330"/>
      <c r="G15" s="91"/>
      <c r="H15" s="26"/>
      <c r="I15" s="31"/>
    </row>
    <row r="16" spans="1:9" x14ac:dyDescent="0.25">
      <c r="A16" s="196"/>
      <c r="B16" s="154">
        <v>2016</v>
      </c>
      <c r="C16" s="329">
        <v>13200</v>
      </c>
      <c r="D16" s="82">
        <v>16800</v>
      </c>
      <c r="E16" s="323"/>
      <c r="F16" s="330"/>
      <c r="G16" s="82"/>
      <c r="H16" s="26"/>
      <c r="I16" s="31"/>
    </row>
    <row r="17" spans="1:9" x14ac:dyDescent="0.25">
      <c r="A17" s="30"/>
      <c r="B17" s="108">
        <v>2017</v>
      </c>
      <c r="C17" s="331">
        <v>12900</v>
      </c>
      <c r="D17" s="332"/>
      <c r="E17" s="333"/>
      <c r="F17" s="334"/>
      <c r="G17" s="26"/>
      <c r="H17" s="26"/>
      <c r="I17" s="31"/>
    </row>
    <row r="18" spans="1:9" x14ac:dyDescent="0.25">
      <c r="A18" s="30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0"/>
      <c r="B19" s="270"/>
      <c r="C19" s="289" t="s">
        <v>358</v>
      </c>
      <c r="D19" s="26"/>
      <c r="E19" s="26"/>
      <c r="F19" s="26"/>
      <c r="G19" s="26"/>
      <c r="H19" s="26"/>
      <c r="I19" s="31"/>
    </row>
    <row r="20" spans="1:9" x14ac:dyDescent="0.25">
      <c r="A20" s="30"/>
      <c r="B20" s="351" t="s">
        <v>34</v>
      </c>
      <c r="C20" s="353" t="s">
        <v>359</v>
      </c>
      <c r="D20" s="26"/>
      <c r="E20" s="26"/>
      <c r="F20" s="26"/>
      <c r="G20" s="26"/>
      <c r="H20" s="26"/>
      <c r="I20" s="31"/>
    </row>
    <row r="21" spans="1:9" x14ac:dyDescent="0.25">
      <c r="A21" s="30"/>
      <c r="B21" s="352" t="s">
        <v>35</v>
      </c>
      <c r="C21" s="354" t="s">
        <v>323</v>
      </c>
      <c r="D21" s="26"/>
      <c r="E21" s="26"/>
      <c r="F21" s="26"/>
      <c r="G21" s="26"/>
      <c r="H21" s="26"/>
      <c r="I21" s="31"/>
    </row>
    <row r="22" spans="1:9" x14ac:dyDescent="0.25">
      <c r="A22" s="30"/>
      <c r="B22" s="355">
        <v>2014</v>
      </c>
      <c r="C22" s="357">
        <v>16800</v>
      </c>
      <c r="D22" s="26"/>
      <c r="E22" s="26"/>
      <c r="F22" s="26"/>
      <c r="G22" s="26"/>
      <c r="H22" s="26"/>
      <c r="I22" s="31"/>
    </row>
    <row r="23" spans="1:9" x14ac:dyDescent="0.25">
      <c r="A23" s="30"/>
      <c r="B23" s="355">
        <v>2015</v>
      </c>
      <c r="C23" s="358">
        <v>16900</v>
      </c>
      <c r="D23" s="26"/>
      <c r="E23" s="26"/>
      <c r="F23" s="26"/>
      <c r="G23" s="26"/>
      <c r="H23" s="26"/>
      <c r="I23" s="31"/>
    </row>
    <row r="24" spans="1:9" x14ac:dyDescent="0.25">
      <c r="A24" s="30"/>
      <c r="B24" s="355">
        <v>2016</v>
      </c>
      <c r="C24" s="358">
        <v>16800</v>
      </c>
      <c r="D24" s="26"/>
      <c r="E24" s="26"/>
      <c r="F24" s="26"/>
      <c r="G24" s="26"/>
      <c r="H24" s="26"/>
      <c r="I24" s="31"/>
    </row>
    <row r="25" spans="1:9" x14ac:dyDescent="0.25">
      <c r="A25" s="30"/>
      <c r="B25" s="356">
        <v>2017</v>
      </c>
      <c r="C25" s="359">
        <v>16400</v>
      </c>
      <c r="D25" s="26"/>
      <c r="E25" s="26"/>
      <c r="F25" s="26"/>
      <c r="G25" s="26"/>
      <c r="H25" s="26"/>
      <c r="I25" s="31"/>
    </row>
    <row r="26" spans="1:9" x14ac:dyDescent="0.25">
      <c r="A26" s="30"/>
      <c r="B26" s="26"/>
      <c r="C26" s="26"/>
      <c r="D26" s="26"/>
      <c r="E26" s="26"/>
      <c r="F26" s="26"/>
      <c r="G26" s="26"/>
      <c r="H26" s="26"/>
      <c r="I26" s="31"/>
    </row>
    <row r="27" spans="1:9" x14ac:dyDescent="0.25">
      <c r="A27" s="30"/>
      <c r="B27" s="40" t="s">
        <v>360</v>
      </c>
      <c r="C27" s="26"/>
      <c r="D27" s="26"/>
      <c r="E27" s="26"/>
      <c r="F27" s="26"/>
      <c r="G27" s="26"/>
      <c r="H27" s="26"/>
      <c r="I27" s="31"/>
    </row>
    <row r="28" spans="1:9" x14ac:dyDescent="0.25">
      <c r="A28" s="30"/>
      <c r="B28" s="26"/>
      <c r="C28" s="26"/>
      <c r="D28" s="26"/>
      <c r="E28" s="26"/>
      <c r="F28" s="26"/>
      <c r="G28" s="26"/>
      <c r="H28" s="26"/>
      <c r="I28" s="31"/>
    </row>
    <row r="29" spans="1:9" x14ac:dyDescent="0.25">
      <c r="A29" s="30"/>
      <c r="B29" s="26" t="s">
        <v>361</v>
      </c>
      <c r="C29" s="26"/>
      <c r="D29" s="26"/>
      <c r="E29" s="26"/>
      <c r="F29" s="26"/>
      <c r="G29" s="26"/>
      <c r="H29" s="26"/>
      <c r="I29" s="31"/>
    </row>
    <row r="30" spans="1:9" ht="15.75" thickBot="1" x14ac:dyDescent="0.3">
      <c r="A30" s="32"/>
      <c r="B30" s="33"/>
      <c r="C30" s="33"/>
      <c r="D30" s="33"/>
      <c r="E30" s="33"/>
      <c r="F30" s="33"/>
      <c r="G30" s="33"/>
      <c r="H30" s="33"/>
      <c r="I30" s="34"/>
    </row>
    <row r="38" spans="6:6" x14ac:dyDescent="0.25">
      <c r="F38" s="53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C20:C2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38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7" width="14" style="29" customWidth="1"/>
    <col min="8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22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311" t="s">
        <v>341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1.75</v>
      </c>
      <c r="B4" s="40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270" t="s">
        <v>183</v>
      </c>
      <c r="C5" s="253" t="s">
        <v>362</v>
      </c>
      <c r="D5" s="70" t="s">
        <v>362</v>
      </c>
      <c r="E5" s="26"/>
      <c r="F5" s="26"/>
      <c r="G5" s="26"/>
      <c r="H5" s="26"/>
      <c r="I5" s="31"/>
    </row>
    <row r="6" spans="1:9" x14ac:dyDescent="0.25">
      <c r="A6" s="30"/>
      <c r="B6" s="167" t="s">
        <v>35</v>
      </c>
      <c r="C6" s="300" t="s">
        <v>363</v>
      </c>
      <c r="D6" s="76" t="s">
        <v>364</v>
      </c>
      <c r="E6" s="26"/>
      <c r="F6" s="26"/>
      <c r="G6" s="26"/>
      <c r="H6" s="26"/>
      <c r="I6" s="31"/>
    </row>
    <row r="7" spans="1:9" x14ac:dyDescent="0.25">
      <c r="A7" s="416"/>
      <c r="B7" s="285">
        <v>2014</v>
      </c>
      <c r="C7" s="366">
        <v>21300</v>
      </c>
      <c r="D7" s="71">
        <v>1030</v>
      </c>
      <c r="E7" s="26"/>
      <c r="F7" s="26"/>
      <c r="G7" s="26"/>
      <c r="H7" s="26"/>
      <c r="I7" s="31"/>
    </row>
    <row r="8" spans="1:9" x14ac:dyDescent="0.25">
      <c r="A8" s="416"/>
      <c r="B8" s="154">
        <v>2015</v>
      </c>
      <c r="C8" s="366">
        <v>20900</v>
      </c>
      <c r="D8" s="71">
        <v>1040</v>
      </c>
      <c r="E8" s="26"/>
      <c r="F8" s="26"/>
      <c r="G8" s="26"/>
      <c r="H8" s="26"/>
      <c r="I8" s="31"/>
    </row>
    <row r="9" spans="1:9" x14ac:dyDescent="0.25">
      <c r="A9" s="416"/>
      <c r="B9" s="198">
        <v>2016</v>
      </c>
      <c r="C9" s="366">
        <v>20800</v>
      </c>
      <c r="D9" s="71">
        <v>1040</v>
      </c>
      <c r="E9" s="26"/>
      <c r="F9" s="26"/>
      <c r="G9" s="26"/>
      <c r="H9" s="26"/>
      <c r="I9" s="31"/>
    </row>
    <row r="10" spans="1:9" x14ac:dyDescent="0.25">
      <c r="A10" s="416"/>
      <c r="B10" s="75">
        <v>2017</v>
      </c>
      <c r="C10" s="367">
        <v>21200</v>
      </c>
      <c r="D10" s="73">
        <v>1090</v>
      </c>
      <c r="E10" s="26"/>
      <c r="F10" s="26"/>
      <c r="G10" s="26"/>
      <c r="H10" s="26"/>
      <c r="I10" s="31"/>
    </row>
    <row r="11" spans="1:9" x14ac:dyDescent="0.25">
      <c r="A11" s="416"/>
      <c r="B11" s="26"/>
      <c r="C11" s="26"/>
      <c r="D11" s="26"/>
      <c r="E11" s="26"/>
      <c r="F11" s="26"/>
      <c r="G11" s="26"/>
      <c r="H11" s="26"/>
      <c r="I11" s="31"/>
    </row>
    <row r="12" spans="1:9" x14ac:dyDescent="0.25">
      <c r="A12" s="416"/>
      <c r="B12" s="47" t="s">
        <v>34</v>
      </c>
      <c r="C12" s="253" t="s">
        <v>362</v>
      </c>
      <c r="D12" s="253" t="s">
        <v>365</v>
      </c>
      <c r="E12" s="253" t="s">
        <v>367</v>
      </c>
      <c r="F12" s="253" t="s">
        <v>324</v>
      </c>
      <c r="G12" s="70" t="s">
        <v>324</v>
      </c>
      <c r="H12" s="26"/>
      <c r="I12" s="31"/>
    </row>
    <row r="13" spans="1:9" x14ac:dyDescent="0.25">
      <c r="A13" s="416"/>
      <c r="B13" s="49" t="s">
        <v>35</v>
      </c>
      <c r="C13" s="300" t="s">
        <v>363</v>
      </c>
      <c r="D13" s="300" t="s">
        <v>366</v>
      </c>
      <c r="E13" s="300" t="s">
        <v>366</v>
      </c>
      <c r="F13" s="300" t="s">
        <v>366</v>
      </c>
      <c r="G13" s="76" t="s">
        <v>363</v>
      </c>
      <c r="H13" s="26"/>
      <c r="I13" s="31"/>
    </row>
    <row r="14" spans="1:9" x14ac:dyDescent="0.25">
      <c r="A14" s="416"/>
      <c r="B14" s="285">
        <v>2014</v>
      </c>
      <c r="C14" s="368">
        <v>20800</v>
      </c>
      <c r="D14" s="206">
        <v>335</v>
      </c>
      <c r="E14" s="206">
        <v>335</v>
      </c>
      <c r="F14" s="206">
        <v>335</v>
      </c>
      <c r="G14" s="207">
        <v>20800</v>
      </c>
      <c r="H14" s="26"/>
      <c r="I14" s="31"/>
    </row>
    <row r="15" spans="1:9" x14ac:dyDescent="0.25">
      <c r="A15" s="416"/>
      <c r="B15" s="154">
        <v>2015</v>
      </c>
      <c r="C15" s="369">
        <v>18000</v>
      </c>
      <c r="D15" s="59">
        <v>300</v>
      </c>
      <c r="E15" s="59">
        <v>270</v>
      </c>
      <c r="F15" s="59">
        <v>330</v>
      </c>
      <c r="G15" s="370">
        <v>21400</v>
      </c>
      <c r="H15" s="26"/>
      <c r="I15" s="31"/>
    </row>
    <row r="16" spans="1:9" x14ac:dyDescent="0.25">
      <c r="A16" s="416"/>
      <c r="B16" s="198">
        <v>2016</v>
      </c>
      <c r="C16" s="369">
        <v>12000</v>
      </c>
      <c r="D16" s="59">
        <v>275</v>
      </c>
      <c r="E16" s="59">
        <v>190</v>
      </c>
      <c r="F16" s="59">
        <v>330</v>
      </c>
      <c r="G16" s="370">
        <v>21500</v>
      </c>
      <c r="H16" s="26"/>
      <c r="I16" s="31"/>
    </row>
    <row r="17" spans="1:9" x14ac:dyDescent="0.25">
      <c r="A17" s="416"/>
      <c r="B17" s="75">
        <v>2017</v>
      </c>
      <c r="C17" s="371">
        <v>5000</v>
      </c>
      <c r="D17" s="209">
        <v>200</v>
      </c>
      <c r="E17" s="209">
        <v>80</v>
      </c>
      <c r="F17" s="209">
        <v>335</v>
      </c>
      <c r="G17" s="210">
        <v>21800</v>
      </c>
      <c r="H17" s="26"/>
      <c r="I17" s="31"/>
    </row>
    <row r="18" spans="1:9" x14ac:dyDescent="0.25">
      <c r="A18" s="30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30"/>
      <c r="B19" s="372">
        <v>0.6</v>
      </c>
      <c r="C19" s="47" t="s">
        <v>368</v>
      </c>
      <c r="D19" s="153"/>
      <c r="E19" s="153"/>
      <c r="F19" s="153"/>
      <c r="G19" s="98"/>
      <c r="H19" s="26"/>
      <c r="I19" s="31"/>
    </row>
    <row r="20" spans="1:9" x14ac:dyDescent="0.25">
      <c r="A20" s="30"/>
      <c r="B20" s="373">
        <v>0.4</v>
      </c>
      <c r="C20" s="49" t="s">
        <v>369</v>
      </c>
      <c r="D20" s="151"/>
      <c r="E20" s="151"/>
      <c r="F20" s="151"/>
      <c r="G20" s="152"/>
      <c r="H20" s="26"/>
      <c r="I20" s="31"/>
    </row>
    <row r="21" spans="1:9" x14ac:dyDescent="0.25">
      <c r="A21" s="30"/>
      <c r="B21" s="26"/>
      <c r="C21" s="26"/>
      <c r="D21" s="26"/>
      <c r="E21" s="26"/>
      <c r="F21" s="26"/>
      <c r="G21" s="26"/>
      <c r="H21" s="26"/>
      <c r="I21" s="31"/>
    </row>
    <row r="22" spans="1:9" x14ac:dyDescent="0.25">
      <c r="A22" s="416"/>
      <c r="B22" s="40" t="s">
        <v>370</v>
      </c>
      <c r="C22" s="26"/>
      <c r="D22" s="26"/>
      <c r="E22" s="26"/>
      <c r="F22" s="26"/>
      <c r="G22" s="26"/>
      <c r="H22" s="26"/>
      <c r="I22" s="31"/>
    </row>
    <row r="23" spans="1:9" x14ac:dyDescent="0.25">
      <c r="A23" s="416"/>
      <c r="B23" s="26"/>
      <c r="C23" s="26"/>
      <c r="D23" s="26"/>
      <c r="E23" s="26"/>
      <c r="F23" s="26"/>
      <c r="G23" s="26"/>
      <c r="H23" s="26"/>
      <c r="I23" s="31"/>
    </row>
    <row r="24" spans="1:9" x14ac:dyDescent="0.25">
      <c r="A24" s="35" t="s">
        <v>2</v>
      </c>
      <c r="B24" s="26" t="s">
        <v>371</v>
      </c>
      <c r="C24" s="26"/>
      <c r="D24" s="26"/>
      <c r="E24" s="26"/>
      <c r="F24" s="26"/>
      <c r="G24" s="26"/>
      <c r="H24" s="26"/>
      <c r="I24" s="31"/>
    </row>
    <row r="25" spans="1:9" ht="15.75" thickBot="1" x14ac:dyDescent="0.3">
      <c r="A25" s="9">
        <f>INDEX('Point Grid'!$C$8:$I$31,MATCH($A$1,'Point Grid'!$A$8:$A$31,0),MATCH(A24,'Point Grid'!$C$7:$I$7,0))</f>
        <v>0.75</v>
      </c>
      <c r="B25" s="26" t="s">
        <v>372</v>
      </c>
      <c r="C25" s="26"/>
      <c r="D25" s="26"/>
      <c r="E25" s="26"/>
      <c r="F25" s="26"/>
      <c r="G25" s="26"/>
      <c r="H25" s="26"/>
      <c r="I25" s="31"/>
    </row>
    <row r="26" spans="1:9" ht="15.75" thickBot="1" x14ac:dyDescent="0.3">
      <c r="A26" s="5"/>
      <c r="B26" s="26"/>
      <c r="C26" s="26"/>
      <c r="D26" s="26"/>
      <c r="E26" s="26"/>
      <c r="F26" s="26"/>
      <c r="G26" s="26"/>
      <c r="H26" s="26"/>
      <c r="I26" s="31"/>
    </row>
    <row r="27" spans="1:9" x14ac:dyDescent="0.25">
      <c r="A27" s="196"/>
      <c r="B27" s="26"/>
      <c r="C27" s="26"/>
      <c r="D27" s="26"/>
      <c r="E27" s="26"/>
      <c r="F27" s="26"/>
      <c r="G27" s="26"/>
      <c r="H27" s="26"/>
      <c r="I27" s="31"/>
    </row>
    <row r="28" spans="1:9" x14ac:dyDescent="0.25">
      <c r="A28" s="35" t="s">
        <v>3</v>
      </c>
      <c r="B28" s="26" t="s">
        <v>373</v>
      </c>
      <c r="C28" s="26"/>
      <c r="D28" s="26"/>
      <c r="E28" s="26"/>
      <c r="F28" s="26"/>
      <c r="G28" s="26"/>
      <c r="H28" s="26"/>
      <c r="I28" s="31"/>
    </row>
    <row r="29" spans="1:9" ht="15.75" thickBot="1" x14ac:dyDescent="0.3">
      <c r="A29" s="9">
        <f>INDEX('Point Grid'!$C$8:$I$31,MATCH($A$1,'Point Grid'!$A$8:$A$31,0),MATCH(A28,'Point Grid'!$C$7:$I$7,0))</f>
        <v>1</v>
      </c>
      <c r="B29" s="26"/>
      <c r="C29" s="26"/>
      <c r="D29" s="26"/>
      <c r="E29" s="26"/>
      <c r="F29" s="26"/>
      <c r="G29" s="26"/>
      <c r="H29" s="26"/>
      <c r="I29" s="31"/>
    </row>
    <row r="30" spans="1:9" ht="15.75" thickBot="1" x14ac:dyDescent="0.3">
      <c r="A30" s="5"/>
      <c r="B30" s="26"/>
      <c r="C30" s="26"/>
      <c r="D30" s="26"/>
      <c r="E30" s="26"/>
      <c r="F30" s="26"/>
      <c r="G30" s="26"/>
      <c r="H30" s="26"/>
      <c r="I30" s="31"/>
    </row>
    <row r="31" spans="1:9" ht="15.75" thickBot="1" x14ac:dyDescent="0.3">
      <c r="A31" s="32"/>
      <c r="B31" s="33"/>
      <c r="C31" s="33"/>
      <c r="D31" s="33"/>
      <c r="E31" s="33"/>
      <c r="F31" s="33"/>
      <c r="G31" s="33"/>
      <c r="H31" s="33"/>
      <c r="I31" s="34"/>
    </row>
    <row r="38" spans="6:6" x14ac:dyDescent="0.25">
      <c r="F38" s="53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38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8.5703125" style="29" bestFit="1" customWidth="1"/>
    <col min="4" max="5" width="14.42578125" style="29" customWidth="1"/>
    <col min="6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23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311" t="s">
        <v>341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2.25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416"/>
      <c r="B5" s="336" t="s">
        <v>34</v>
      </c>
      <c r="C5" s="374" t="s">
        <v>374</v>
      </c>
      <c r="D5" s="343"/>
      <c r="E5" s="344"/>
      <c r="F5" s="26"/>
      <c r="G5" s="26"/>
      <c r="H5" s="26"/>
      <c r="I5" s="31"/>
    </row>
    <row r="6" spans="1:9" x14ac:dyDescent="0.25">
      <c r="A6" s="30"/>
      <c r="B6" s="337" t="s">
        <v>35</v>
      </c>
      <c r="C6" s="338">
        <v>12</v>
      </c>
      <c r="D6" s="338">
        <v>24</v>
      </c>
      <c r="E6" s="375">
        <v>36</v>
      </c>
      <c r="F6" s="26"/>
      <c r="G6" s="26"/>
      <c r="H6" s="26"/>
      <c r="I6" s="31"/>
    </row>
    <row r="7" spans="1:9" x14ac:dyDescent="0.25">
      <c r="A7" s="30"/>
      <c r="B7" s="335">
        <v>2014</v>
      </c>
      <c r="C7" s="325">
        <v>172000</v>
      </c>
      <c r="D7" s="326">
        <v>464400</v>
      </c>
      <c r="E7" s="376">
        <v>626900</v>
      </c>
      <c r="F7" s="92"/>
      <c r="G7" s="92"/>
      <c r="H7" s="92"/>
      <c r="I7" s="31"/>
    </row>
    <row r="8" spans="1:9" x14ac:dyDescent="0.25">
      <c r="A8" s="30"/>
      <c r="B8" s="154">
        <v>2015</v>
      </c>
      <c r="C8" s="329">
        <v>168000</v>
      </c>
      <c r="D8" s="82">
        <v>453600</v>
      </c>
      <c r="E8" s="377"/>
      <c r="F8" s="85"/>
      <c r="G8" s="85"/>
      <c r="H8" s="85"/>
      <c r="I8" s="31"/>
    </row>
    <row r="9" spans="1:9" x14ac:dyDescent="0.25">
      <c r="A9" s="30"/>
      <c r="B9" s="108">
        <v>2016</v>
      </c>
      <c r="C9" s="331">
        <v>170000</v>
      </c>
      <c r="D9" s="332"/>
      <c r="E9" s="378"/>
      <c r="F9" s="85"/>
      <c r="G9" s="85"/>
      <c r="H9" s="85"/>
      <c r="I9" s="31"/>
    </row>
    <row r="10" spans="1:9" x14ac:dyDescent="0.25">
      <c r="A10" s="30"/>
      <c r="B10" s="62"/>
      <c r="C10" s="40"/>
      <c r="D10" s="40"/>
      <c r="E10" s="26"/>
      <c r="F10" s="93"/>
      <c r="G10" s="93"/>
      <c r="H10" s="93"/>
      <c r="I10" s="31"/>
    </row>
    <row r="11" spans="1:9" x14ac:dyDescent="0.25">
      <c r="A11" s="30"/>
      <c r="B11" s="379" t="s">
        <v>34</v>
      </c>
      <c r="C11" s="380" t="s">
        <v>375</v>
      </c>
      <c r="D11" s="40"/>
      <c r="E11" s="26"/>
      <c r="F11" s="93"/>
      <c r="G11" s="93"/>
      <c r="H11" s="93"/>
      <c r="I11" s="31"/>
    </row>
    <row r="12" spans="1:9" x14ac:dyDescent="0.25">
      <c r="A12" s="30"/>
      <c r="B12" s="352" t="s">
        <v>35</v>
      </c>
      <c r="C12" s="354" t="s">
        <v>376</v>
      </c>
      <c r="D12" s="40"/>
      <c r="E12" s="26"/>
      <c r="F12" s="93"/>
      <c r="G12" s="93"/>
      <c r="H12" s="93"/>
      <c r="I12" s="31"/>
    </row>
    <row r="13" spans="1:9" x14ac:dyDescent="0.25">
      <c r="A13" s="30"/>
      <c r="B13" s="355">
        <v>2014</v>
      </c>
      <c r="C13" s="381">
        <v>75200</v>
      </c>
      <c r="D13" s="40"/>
      <c r="E13" s="26"/>
      <c r="F13" s="93"/>
      <c r="G13" s="93"/>
      <c r="H13" s="93"/>
      <c r="I13" s="31"/>
    </row>
    <row r="14" spans="1:9" x14ac:dyDescent="0.25">
      <c r="A14" s="30"/>
      <c r="B14" s="355">
        <v>2015</v>
      </c>
      <c r="C14" s="382">
        <v>158800</v>
      </c>
      <c r="D14" s="40"/>
      <c r="E14" s="26"/>
      <c r="F14" s="93"/>
      <c r="G14" s="93"/>
      <c r="H14" s="93"/>
      <c r="I14" s="31"/>
    </row>
    <row r="15" spans="1:9" x14ac:dyDescent="0.25">
      <c r="A15" s="30"/>
      <c r="B15" s="355">
        <v>2016</v>
      </c>
      <c r="C15" s="382">
        <v>289000</v>
      </c>
      <c r="D15" s="40"/>
      <c r="E15" s="26"/>
      <c r="F15" s="93"/>
      <c r="G15" s="93"/>
      <c r="H15" s="93"/>
      <c r="I15" s="31"/>
    </row>
    <row r="16" spans="1:9" x14ac:dyDescent="0.25">
      <c r="A16" s="30"/>
      <c r="B16" s="356">
        <v>2017</v>
      </c>
      <c r="C16" s="383">
        <v>172000</v>
      </c>
      <c r="D16" s="40"/>
      <c r="E16" s="26"/>
      <c r="F16" s="93"/>
      <c r="G16" s="93"/>
      <c r="H16" s="93"/>
      <c r="I16" s="31"/>
    </row>
    <row r="17" spans="1:9" x14ac:dyDescent="0.25">
      <c r="A17" s="30"/>
      <c r="B17" s="80"/>
      <c r="C17" s="40"/>
      <c r="D17" s="40"/>
      <c r="E17" s="26"/>
      <c r="F17" s="85"/>
      <c r="G17" s="85"/>
      <c r="H17" s="85"/>
      <c r="I17" s="31"/>
    </row>
    <row r="18" spans="1:9" x14ac:dyDescent="0.25">
      <c r="A18" s="30"/>
      <c r="B18" s="336" t="s">
        <v>34</v>
      </c>
      <c r="C18" s="374" t="s">
        <v>377</v>
      </c>
      <c r="D18" s="343"/>
      <c r="E18" s="343"/>
      <c r="F18" s="344"/>
      <c r="G18" s="415"/>
      <c r="H18" s="85"/>
      <c r="I18" s="31"/>
    </row>
    <row r="19" spans="1:9" x14ac:dyDescent="0.25">
      <c r="A19" s="30"/>
      <c r="B19" s="337" t="s">
        <v>35</v>
      </c>
      <c r="C19" s="338">
        <v>12</v>
      </c>
      <c r="D19" s="338">
        <v>24</v>
      </c>
      <c r="E19" s="339">
        <v>36</v>
      </c>
      <c r="F19" s="340">
        <v>48</v>
      </c>
      <c r="G19" s="316"/>
      <c r="H19" s="85"/>
      <c r="I19" s="31"/>
    </row>
    <row r="20" spans="1:9" x14ac:dyDescent="0.25">
      <c r="A20" s="30"/>
      <c r="B20" s="335">
        <v>2014</v>
      </c>
      <c r="C20" s="325">
        <v>5500</v>
      </c>
      <c r="D20" s="326">
        <v>27000</v>
      </c>
      <c r="E20" s="327">
        <v>40000</v>
      </c>
      <c r="F20" s="328">
        <v>55000</v>
      </c>
      <c r="G20" s="324"/>
      <c r="H20" s="85"/>
      <c r="I20" s="31"/>
    </row>
    <row r="21" spans="1:9" x14ac:dyDescent="0.25">
      <c r="A21" s="30"/>
      <c r="B21" s="154">
        <v>2015</v>
      </c>
      <c r="C21" s="329">
        <v>5600</v>
      </c>
      <c r="D21" s="82">
        <v>26000</v>
      </c>
      <c r="E21" s="323">
        <v>39000</v>
      </c>
      <c r="F21" s="330"/>
      <c r="G21" s="324"/>
      <c r="H21" s="85"/>
      <c r="I21" s="31"/>
    </row>
    <row r="22" spans="1:9" x14ac:dyDescent="0.25">
      <c r="A22" s="30"/>
      <c r="B22" s="154">
        <v>2016</v>
      </c>
      <c r="C22" s="329">
        <v>5700</v>
      </c>
      <c r="D22" s="82">
        <v>26000</v>
      </c>
      <c r="E22" s="323"/>
      <c r="F22" s="330"/>
      <c r="G22" s="324"/>
      <c r="H22" s="85"/>
      <c r="I22" s="31"/>
    </row>
    <row r="23" spans="1:9" x14ac:dyDescent="0.25">
      <c r="A23" s="30"/>
      <c r="B23" s="108">
        <v>2017</v>
      </c>
      <c r="C23" s="331">
        <v>5600</v>
      </c>
      <c r="D23" s="332"/>
      <c r="E23" s="333"/>
      <c r="F23" s="334"/>
      <c r="G23" s="324"/>
      <c r="H23" s="85"/>
      <c r="I23" s="31"/>
    </row>
    <row r="24" spans="1:9" x14ac:dyDescent="0.25">
      <c r="A24" s="30"/>
      <c r="B24" s="80"/>
      <c r="C24" s="40"/>
      <c r="D24" s="40"/>
      <c r="E24" s="26"/>
      <c r="F24" s="85"/>
      <c r="G24" s="85"/>
      <c r="H24" s="85"/>
      <c r="I24" s="31"/>
    </row>
    <row r="25" spans="1:9" x14ac:dyDescent="0.25">
      <c r="A25" s="30"/>
      <c r="B25" s="40" t="s">
        <v>378</v>
      </c>
      <c r="C25" s="40"/>
      <c r="D25" s="40"/>
      <c r="E25" s="26"/>
      <c r="F25" s="85"/>
      <c r="G25" s="85"/>
      <c r="H25" s="85"/>
      <c r="I25" s="31"/>
    </row>
    <row r="26" spans="1:9" x14ac:dyDescent="0.25">
      <c r="A26" s="30"/>
      <c r="B26" s="80"/>
      <c r="C26" s="40"/>
      <c r="D26" s="40"/>
      <c r="E26" s="26"/>
      <c r="F26" s="85"/>
      <c r="G26" s="85"/>
      <c r="H26" s="85"/>
      <c r="I26" s="31"/>
    </row>
    <row r="27" spans="1:9" x14ac:dyDescent="0.25">
      <c r="A27" s="35" t="s">
        <v>2</v>
      </c>
      <c r="B27" s="80" t="s">
        <v>379</v>
      </c>
      <c r="C27" s="40"/>
      <c r="D27" s="40"/>
      <c r="E27" s="26"/>
      <c r="F27" s="85"/>
      <c r="G27" s="85"/>
      <c r="H27" s="85"/>
      <c r="I27" s="31"/>
    </row>
    <row r="28" spans="1:9" ht="15.75" thickBot="1" x14ac:dyDescent="0.3">
      <c r="A28" s="9">
        <f>INDEX('Point Grid'!$C$8:$I$31,MATCH($A$1,'Point Grid'!$A$8:$A$31,0),MATCH(A27,'Point Grid'!$C$7:$I$7,0))</f>
        <v>0.25</v>
      </c>
      <c r="B28" s="80"/>
      <c r="C28" s="40"/>
      <c r="D28" s="40"/>
      <c r="E28" s="26"/>
      <c r="F28" s="85"/>
      <c r="G28" s="85"/>
      <c r="H28" s="85"/>
      <c r="I28" s="31"/>
    </row>
    <row r="29" spans="1:9" ht="15.75" thickBot="1" x14ac:dyDescent="0.3">
      <c r="A29" s="5"/>
      <c r="B29" s="80"/>
      <c r="C29" s="40"/>
      <c r="D29" s="40"/>
      <c r="E29" s="26"/>
      <c r="F29" s="85"/>
      <c r="G29" s="85"/>
      <c r="H29" s="85"/>
      <c r="I29" s="31"/>
    </row>
    <row r="30" spans="1:9" x14ac:dyDescent="0.25">
      <c r="A30" s="196"/>
      <c r="B30" s="40"/>
      <c r="C30" s="40"/>
      <c r="D30" s="40"/>
      <c r="E30" s="26"/>
      <c r="F30" s="85"/>
      <c r="G30" s="85"/>
      <c r="H30" s="85"/>
      <c r="I30" s="31"/>
    </row>
    <row r="31" spans="1:9" x14ac:dyDescent="0.25">
      <c r="A31" s="35" t="s">
        <v>3</v>
      </c>
      <c r="B31" s="80" t="s">
        <v>380</v>
      </c>
      <c r="C31" s="40"/>
      <c r="D31" s="40"/>
      <c r="E31" s="26"/>
      <c r="F31" s="85"/>
      <c r="G31" s="85"/>
      <c r="H31" s="85"/>
      <c r="I31" s="31"/>
    </row>
    <row r="32" spans="1:9" ht="15.75" thickBot="1" x14ac:dyDescent="0.3">
      <c r="A32" s="9">
        <f>INDEX('Point Grid'!$C$8:$I$31,MATCH($A$1,'Point Grid'!$A$8:$A$31,0),MATCH(A31,'Point Grid'!$C$7:$I$7,0))</f>
        <v>1.75</v>
      </c>
      <c r="B32" s="80"/>
      <c r="C32" s="40"/>
      <c r="D32" s="40"/>
      <c r="E32" s="26"/>
      <c r="F32" s="85"/>
      <c r="G32" s="85"/>
      <c r="H32" s="85"/>
      <c r="I32" s="31"/>
    </row>
    <row r="33" spans="1:9" ht="15.75" thickBot="1" x14ac:dyDescent="0.3">
      <c r="A33" s="5"/>
      <c r="B33" s="40"/>
      <c r="C33" s="40"/>
      <c r="D33" s="40"/>
      <c r="E33" s="26"/>
      <c r="F33" s="85"/>
      <c r="G33" s="85"/>
      <c r="H33" s="85"/>
      <c r="I33" s="31"/>
    </row>
    <row r="34" spans="1:9" x14ac:dyDescent="0.25">
      <c r="A34" s="30"/>
      <c r="B34" s="80"/>
      <c r="C34" s="40"/>
      <c r="D34" s="40"/>
      <c r="E34" s="26"/>
      <c r="F34" s="85"/>
      <c r="G34" s="85"/>
      <c r="H34" s="85"/>
      <c r="I34" s="31"/>
    </row>
    <row r="35" spans="1:9" x14ac:dyDescent="0.25">
      <c r="A35" s="35" t="s">
        <v>4</v>
      </c>
      <c r="B35" s="80" t="s">
        <v>381</v>
      </c>
      <c r="C35" s="40"/>
      <c r="D35" s="40"/>
      <c r="E35" s="26"/>
      <c r="F35" s="85"/>
      <c r="G35" s="85"/>
      <c r="H35" s="85"/>
      <c r="I35" s="31"/>
    </row>
    <row r="36" spans="1:9" ht="15.75" thickBot="1" x14ac:dyDescent="0.3">
      <c r="A36" s="9">
        <f>INDEX('Point Grid'!$C$8:$I$31,MATCH($A$1,'Point Grid'!$A$8:$A$31,0),MATCH(A35,'Point Grid'!$C$7:$I$7,0))</f>
        <v>0.25</v>
      </c>
      <c r="B36" s="80"/>
      <c r="C36" s="40"/>
      <c r="D36" s="40"/>
      <c r="E36" s="26"/>
      <c r="F36" s="85"/>
      <c r="G36" s="85"/>
      <c r="H36" s="85"/>
      <c r="I36" s="31"/>
    </row>
    <row r="37" spans="1:9" ht="15.75" thickBot="1" x14ac:dyDescent="0.3">
      <c r="A37" s="5"/>
      <c r="B37" s="80"/>
      <c r="C37" s="40"/>
      <c r="D37" s="40"/>
      <c r="E37" s="26"/>
      <c r="F37" s="85"/>
      <c r="G37" s="85"/>
      <c r="H37" s="85"/>
      <c r="I37" s="31"/>
    </row>
    <row r="38" spans="1:9" ht="15.75" thickBot="1" x14ac:dyDescent="0.3">
      <c r="A38" s="417"/>
      <c r="B38" s="38"/>
      <c r="C38" s="38"/>
      <c r="D38" s="38"/>
      <c r="E38" s="38"/>
      <c r="F38" s="38"/>
      <c r="G38" s="38"/>
      <c r="H38" s="38"/>
      <c r="I38" s="58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40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4" width="21.5703125" style="29" customWidth="1"/>
    <col min="5" max="9" width="12" style="29" customWidth="1"/>
    <col min="10" max="10" width="10.7109375" style="29" customWidth="1"/>
    <col min="11" max="16384" width="9.140625" style="29"/>
  </cols>
  <sheetData>
    <row r="1" spans="1:9" x14ac:dyDescent="0.25">
      <c r="A1" s="7">
        <v>24</v>
      </c>
      <c r="B1" s="41" t="s">
        <v>12</v>
      </c>
      <c r="C1" s="28"/>
      <c r="D1" s="28"/>
      <c r="E1" s="28"/>
      <c r="F1" s="28"/>
      <c r="G1" s="28"/>
      <c r="H1" s="427" t="s">
        <v>30</v>
      </c>
      <c r="I1" s="43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382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3.5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9"/>
      <c r="B5" s="270"/>
      <c r="C5" s="253" t="s">
        <v>385</v>
      </c>
      <c r="D5" s="70" t="s">
        <v>385</v>
      </c>
      <c r="E5" s="26"/>
      <c r="F5" s="26"/>
      <c r="G5" s="26"/>
      <c r="H5" s="26"/>
      <c r="I5" s="31"/>
    </row>
    <row r="6" spans="1:9" x14ac:dyDescent="0.25">
      <c r="A6" s="30"/>
      <c r="B6" s="200" t="s">
        <v>383</v>
      </c>
      <c r="C6" s="39" t="s">
        <v>386</v>
      </c>
      <c r="D6" s="363" t="s">
        <v>388</v>
      </c>
      <c r="E6" s="40"/>
      <c r="F6" s="26"/>
      <c r="G6" s="384"/>
      <c r="H6" s="384"/>
      <c r="I6" s="31"/>
    </row>
    <row r="7" spans="1:9" x14ac:dyDescent="0.25">
      <c r="A7" s="30"/>
      <c r="B7" s="201" t="s">
        <v>384</v>
      </c>
      <c r="C7" s="300" t="s">
        <v>387</v>
      </c>
      <c r="D7" s="76" t="s">
        <v>387</v>
      </c>
      <c r="E7" s="40"/>
      <c r="F7" s="59"/>
      <c r="G7" s="225"/>
      <c r="H7" s="225"/>
      <c r="I7" s="31"/>
    </row>
    <row r="8" spans="1:9" x14ac:dyDescent="0.25">
      <c r="A8" s="30"/>
      <c r="B8" s="199">
        <v>12</v>
      </c>
      <c r="C8" s="253">
        <v>2.44</v>
      </c>
      <c r="D8" s="385">
        <v>1.69</v>
      </c>
      <c r="E8" s="40"/>
      <c r="F8" s="59"/>
      <c r="G8" s="95"/>
      <c r="H8" s="95"/>
      <c r="I8" s="31"/>
    </row>
    <row r="9" spans="1:9" x14ac:dyDescent="0.25">
      <c r="A9" s="30"/>
      <c r="B9" s="200">
        <v>15</v>
      </c>
      <c r="C9" s="39">
        <v>2</v>
      </c>
      <c r="D9" s="363">
        <v>1.46</v>
      </c>
      <c r="E9" s="40"/>
      <c r="F9" s="59"/>
      <c r="G9" s="95"/>
      <c r="H9" s="95"/>
      <c r="I9" s="31"/>
    </row>
    <row r="10" spans="1:9" x14ac:dyDescent="0.25">
      <c r="A10" s="30"/>
      <c r="B10" s="200">
        <v>18</v>
      </c>
      <c r="C10" s="39">
        <v>1.65</v>
      </c>
      <c r="D10" s="363">
        <v>1.38</v>
      </c>
      <c r="E10" s="40"/>
      <c r="F10" s="59"/>
      <c r="G10" s="95"/>
      <c r="H10" s="95"/>
      <c r="I10" s="31"/>
    </row>
    <row r="11" spans="1:9" x14ac:dyDescent="0.25">
      <c r="A11" s="30"/>
      <c r="B11" s="200">
        <v>21</v>
      </c>
      <c r="C11" s="39">
        <v>1.49</v>
      </c>
      <c r="D11" s="363">
        <v>1.3</v>
      </c>
      <c r="E11" s="40"/>
      <c r="F11" s="59"/>
      <c r="G11" s="384"/>
      <c r="H11" s="384"/>
      <c r="I11" s="31"/>
    </row>
    <row r="12" spans="1:9" x14ac:dyDescent="0.25">
      <c r="A12" s="30"/>
      <c r="B12" s="201">
        <v>24</v>
      </c>
      <c r="C12" s="300">
        <v>1.38</v>
      </c>
      <c r="D12" s="168">
        <v>1.22</v>
      </c>
      <c r="E12" s="40"/>
      <c r="F12" s="59"/>
      <c r="G12" s="95"/>
      <c r="H12" s="95"/>
      <c r="I12" s="31"/>
    </row>
    <row r="13" spans="1:9" x14ac:dyDescent="0.25">
      <c r="A13" s="30"/>
      <c r="B13" s="26"/>
      <c r="C13" s="26"/>
      <c r="D13" s="40"/>
      <c r="E13" s="40"/>
      <c r="F13" s="59"/>
      <c r="G13" s="95"/>
      <c r="H13" s="95"/>
      <c r="I13" s="31"/>
    </row>
    <row r="14" spans="1:9" x14ac:dyDescent="0.25">
      <c r="A14" s="30"/>
      <c r="B14" s="26" t="s">
        <v>389</v>
      </c>
      <c r="C14" s="26"/>
      <c r="D14" s="40"/>
      <c r="E14" s="40"/>
      <c r="F14" s="59"/>
      <c r="G14" s="95"/>
      <c r="H14" s="95"/>
      <c r="I14" s="31"/>
    </row>
    <row r="15" spans="1:9" x14ac:dyDescent="0.25">
      <c r="A15" s="30"/>
      <c r="B15" s="245">
        <v>2400</v>
      </c>
      <c r="C15" s="47" t="s">
        <v>390</v>
      </c>
      <c r="D15" s="386"/>
      <c r="E15" s="40"/>
      <c r="F15" s="59"/>
      <c r="G15" s="95"/>
      <c r="H15" s="95"/>
      <c r="I15" s="31"/>
    </row>
    <row r="16" spans="1:9" x14ac:dyDescent="0.25">
      <c r="A16" s="30"/>
      <c r="B16" s="248">
        <v>1820</v>
      </c>
      <c r="C16" s="48" t="s">
        <v>391</v>
      </c>
      <c r="D16" s="156"/>
      <c r="E16" s="40"/>
      <c r="F16" s="59"/>
      <c r="G16" s="95"/>
      <c r="H16" s="95"/>
      <c r="I16" s="31"/>
    </row>
    <row r="17" spans="1:9" x14ac:dyDescent="0.25">
      <c r="A17" s="30"/>
      <c r="B17" s="250">
        <v>3300</v>
      </c>
      <c r="C17" s="49" t="s">
        <v>392</v>
      </c>
      <c r="D17" s="197"/>
      <c r="E17" s="40"/>
      <c r="F17" s="59"/>
      <c r="G17" s="384"/>
      <c r="H17" s="384"/>
      <c r="I17" s="31"/>
    </row>
    <row r="18" spans="1:9" x14ac:dyDescent="0.25">
      <c r="A18" s="30"/>
      <c r="B18" s="26"/>
      <c r="C18" s="26"/>
      <c r="D18" s="40"/>
      <c r="E18" s="40"/>
      <c r="F18" s="59"/>
      <c r="G18" s="95"/>
      <c r="H18" s="95"/>
      <c r="I18" s="31"/>
    </row>
    <row r="19" spans="1:9" x14ac:dyDescent="0.25">
      <c r="A19" s="30"/>
      <c r="B19" s="26" t="s">
        <v>393</v>
      </c>
      <c r="C19" s="26"/>
      <c r="D19" s="40"/>
      <c r="E19" s="40"/>
      <c r="F19" s="59"/>
      <c r="G19" s="95"/>
      <c r="H19" s="95"/>
      <c r="I19" s="31"/>
    </row>
    <row r="20" spans="1:9" x14ac:dyDescent="0.25">
      <c r="A20" s="30"/>
      <c r="B20" s="245">
        <v>2750</v>
      </c>
      <c r="C20" s="47" t="s">
        <v>390</v>
      </c>
      <c r="D20" s="386"/>
      <c r="E20" s="40"/>
      <c r="F20" s="26"/>
      <c r="G20" s="95"/>
      <c r="H20" s="95"/>
      <c r="I20" s="31"/>
    </row>
    <row r="21" spans="1:9" x14ac:dyDescent="0.25">
      <c r="A21" s="416"/>
      <c r="B21" s="250">
        <v>2050</v>
      </c>
      <c r="C21" s="49" t="s">
        <v>391</v>
      </c>
      <c r="D21" s="197"/>
      <c r="E21" s="40"/>
      <c r="F21" s="26"/>
      <c r="G21" s="95"/>
      <c r="H21" s="95"/>
      <c r="I21" s="31"/>
    </row>
    <row r="22" spans="1:9" x14ac:dyDescent="0.25">
      <c r="A22" s="416"/>
      <c r="B22" s="26"/>
      <c r="C22" s="26"/>
      <c r="D22" s="40"/>
      <c r="E22" s="40"/>
      <c r="F22" s="26"/>
      <c r="G22" s="95"/>
      <c r="H22" s="95"/>
      <c r="I22" s="31"/>
    </row>
    <row r="23" spans="1:9" x14ac:dyDescent="0.25">
      <c r="A23" s="416"/>
      <c r="B23" s="40" t="s">
        <v>394</v>
      </c>
      <c r="C23" s="26"/>
      <c r="D23" s="40"/>
      <c r="E23" s="40"/>
      <c r="F23" s="26"/>
      <c r="G23" s="95"/>
      <c r="H23" s="95"/>
      <c r="I23" s="31"/>
    </row>
    <row r="24" spans="1:9" x14ac:dyDescent="0.25">
      <c r="A24" s="416"/>
      <c r="B24" s="26"/>
      <c r="C24" s="26"/>
      <c r="D24" s="40"/>
      <c r="E24" s="40"/>
      <c r="F24" s="26"/>
      <c r="G24" s="95"/>
      <c r="H24" s="95"/>
      <c r="I24" s="31"/>
    </row>
    <row r="25" spans="1:9" x14ac:dyDescent="0.25">
      <c r="A25" s="35" t="s">
        <v>2</v>
      </c>
      <c r="B25" s="26" t="s">
        <v>395</v>
      </c>
      <c r="C25" s="26"/>
      <c r="D25" s="40"/>
      <c r="E25" s="40"/>
      <c r="F25" s="26"/>
      <c r="G25" s="95"/>
      <c r="H25" s="95"/>
      <c r="I25" s="31"/>
    </row>
    <row r="26" spans="1:9" ht="15.75" thickBot="1" x14ac:dyDescent="0.3">
      <c r="A26" s="9">
        <f>INDEX('Point Grid'!$C$8:$I$31,MATCH($A$1,'Point Grid'!$A$8:$A$31,0),MATCH(A25,'Point Grid'!$C$7:$I$7,0))</f>
        <v>1.25</v>
      </c>
      <c r="B26" s="26" t="s">
        <v>396</v>
      </c>
      <c r="C26" s="26"/>
      <c r="D26" s="40"/>
      <c r="E26" s="40"/>
      <c r="F26" s="26"/>
      <c r="G26" s="95"/>
      <c r="H26" s="95"/>
      <c r="I26" s="31"/>
    </row>
    <row r="27" spans="1:9" ht="15.75" thickBot="1" x14ac:dyDescent="0.3">
      <c r="A27" s="5"/>
      <c r="B27" s="26"/>
      <c r="C27" s="26"/>
      <c r="D27" s="40"/>
      <c r="E27" s="40"/>
      <c r="F27" s="26"/>
      <c r="G27" s="95"/>
      <c r="H27" s="95"/>
      <c r="I27" s="31"/>
    </row>
    <row r="28" spans="1:9" x14ac:dyDescent="0.25">
      <c r="A28" s="416"/>
      <c r="B28" s="26"/>
      <c r="C28" s="26"/>
      <c r="D28" s="40"/>
      <c r="E28" s="40"/>
      <c r="F28" s="26"/>
      <c r="G28" s="95"/>
      <c r="H28" s="95"/>
      <c r="I28" s="31"/>
    </row>
    <row r="29" spans="1:9" x14ac:dyDescent="0.25">
      <c r="A29" s="35" t="s">
        <v>3</v>
      </c>
      <c r="B29" s="26" t="s">
        <v>397</v>
      </c>
      <c r="C29" s="26"/>
      <c r="D29" s="40"/>
      <c r="E29" s="40"/>
      <c r="F29" s="26"/>
      <c r="G29" s="384"/>
      <c r="H29" s="384"/>
      <c r="I29" s="31"/>
    </row>
    <row r="30" spans="1:9" ht="15.75" thickBot="1" x14ac:dyDescent="0.3">
      <c r="A30" s="9">
        <f>INDEX('Point Grid'!$C$8:$I$31,MATCH($A$1,'Point Grid'!$A$8:$A$31,0),MATCH(A29,'Point Grid'!$C$7:$I$7,0))</f>
        <v>1.25</v>
      </c>
      <c r="B30" s="26" t="s">
        <v>398</v>
      </c>
      <c r="C30" s="26"/>
      <c r="D30" s="40"/>
      <c r="E30" s="40"/>
      <c r="F30" s="26"/>
      <c r="G30" s="95"/>
      <c r="H30" s="95"/>
      <c r="I30" s="31"/>
    </row>
    <row r="31" spans="1:9" ht="15.75" thickBot="1" x14ac:dyDescent="0.3">
      <c r="A31" s="5"/>
      <c r="B31" s="40"/>
      <c r="C31" s="40"/>
      <c r="D31" s="40"/>
      <c r="E31" s="40"/>
      <c r="F31" s="40"/>
      <c r="G31" s="96"/>
      <c r="H31" s="96"/>
      <c r="I31" s="57"/>
    </row>
    <row r="32" spans="1:9" x14ac:dyDescent="0.25">
      <c r="A32" s="416"/>
      <c r="B32" s="40"/>
      <c r="C32" s="40"/>
      <c r="D32" s="40"/>
      <c r="E32" s="40"/>
      <c r="F32" s="40"/>
      <c r="G32" s="96"/>
      <c r="H32" s="96"/>
      <c r="I32" s="57"/>
    </row>
    <row r="33" spans="1:9" x14ac:dyDescent="0.25">
      <c r="A33" s="35" t="s">
        <v>4</v>
      </c>
      <c r="B33" s="40" t="s">
        <v>401</v>
      </c>
      <c r="C33" s="40"/>
      <c r="D33" s="40"/>
      <c r="E33" s="40"/>
      <c r="F33" s="40"/>
      <c r="G33" s="384"/>
      <c r="H33" s="384"/>
      <c r="I33" s="57"/>
    </row>
    <row r="34" spans="1:9" ht="15.75" thickBot="1" x14ac:dyDescent="0.3">
      <c r="A34" s="9">
        <f>INDEX('Point Grid'!$C$8:$I$31,MATCH($A$1,'Point Grid'!$A$8:$A$31,0),MATCH(A33,'Point Grid'!$C$7:$I$7,0))</f>
        <v>0.5</v>
      </c>
      <c r="B34" s="40" t="s">
        <v>399</v>
      </c>
      <c r="C34" s="40"/>
      <c r="D34" s="40"/>
      <c r="E34" s="40"/>
      <c r="F34" s="40"/>
      <c r="G34" s="96"/>
      <c r="H34" s="96"/>
      <c r="I34" s="57"/>
    </row>
    <row r="35" spans="1:9" ht="15.75" thickBot="1" x14ac:dyDescent="0.3">
      <c r="A35" s="5"/>
      <c r="B35" s="40"/>
      <c r="C35" s="40"/>
      <c r="D35" s="40"/>
      <c r="E35" s="40"/>
      <c r="F35" s="40"/>
      <c r="G35" s="97"/>
      <c r="H35" s="97"/>
      <c r="I35" s="57"/>
    </row>
    <row r="36" spans="1:9" x14ac:dyDescent="0.25">
      <c r="A36" s="416"/>
      <c r="B36" s="40"/>
      <c r="C36" s="40"/>
      <c r="D36" s="40"/>
      <c r="E36" s="40"/>
      <c r="F36" s="40"/>
      <c r="G36" s="40"/>
      <c r="H36" s="40"/>
      <c r="I36" s="57"/>
    </row>
    <row r="37" spans="1:9" x14ac:dyDescent="0.25">
      <c r="A37" s="35" t="s">
        <v>5</v>
      </c>
      <c r="B37" s="40" t="s">
        <v>402</v>
      </c>
      <c r="C37" s="40"/>
      <c r="D37" s="40"/>
      <c r="E37" s="40"/>
      <c r="F37" s="40"/>
      <c r="G37" s="40"/>
      <c r="H37" s="40"/>
      <c r="I37" s="57"/>
    </row>
    <row r="38" spans="1:9" ht="15.75" thickBot="1" x14ac:dyDescent="0.3">
      <c r="A38" s="9">
        <f>INDEX('Point Grid'!$C$8:$I$31,MATCH($A$1,'Point Grid'!$A$8:$A$31,0),MATCH(A37,'Point Grid'!$C$7:$I$7,0))</f>
        <v>0.5</v>
      </c>
      <c r="B38" s="40" t="s">
        <v>400</v>
      </c>
      <c r="C38" s="40"/>
      <c r="D38" s="40"/>
      <c r="E38" s="40"/>
      <c r="F38" s="40"/>
      <c r="G38" s="40"/>
      <c r="H38" s="40"/>
      <c r="I38" s="57"/>
    </row>
    <row r="39" spans="1:9" ht="15.75" thickBot="1" x14ac:dyDescent="0.3">
      <c r="A39" s="5"/>
      <c r="B39" s="40"/>
      <c r="C39" s="40"/>
      <c r="D39" s="40"/>
      <c r="E39" s="40"/>
      <c r="F39" s="40"/>
      <c r="G39" s="40"/>
      <c r="H39" s="40"/>
      <c r="I39" s="57"/>
    </row>
    <row r="40" spans="1:9" ht="15.75" thickBot="1" x14ac:dyDescent="0.3">
      <c r="A40" s="417"/>
      <c r="B40" s="38"/>
      <c r="C40" s="38"/>
      <c r="D40" s="38"/>
      <c r="E40" s="38"/>
      <c r="F40" s="38"/>
      <c r="G40" s="38"/>
      <c r="H40" s="38"/>
      <c r="I40" s="58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2021-05-06T13:11:13Z</dcterms:modified>
</cp:coreProperties>
</file>