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pratice exams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55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32" i="1"/>
  <c r="N32" i="1"/>
  <c r="A37" i="2"/>
  <c r="A33" i="2"/>
  <c r="A29" i="2"/>
  <c r="A25" i="2"/>
  <c r="A32" i="4"/>
  <c r="A28" i="4"/>
  <c r="A24" i="4"/>
  <c r="A20" i="4"/>
  <c r="A16" i="4"/>
  <c r="A35" i="5"/>
  <c r="A31" i="5"/>
  <c r="A28" i="53"/>
  <c r="A24" i="53"/>
  <c r="A20" i="53"/>
  <c r="A18" i="52"/>
  <c r="A14" i="52"/>
  <c r="A10" i="52"/>
  <c r="A15" i="51"/>
  <c r="A11" i="51"/>
  <c r="A7" i="51"/>
  <c r="A27" i="49"/>
  <c r="A23" i="49"/>
  <c r="A15" i="42"/>
  <c r="A11" i="42"/>
  <c r="A7" i="42"/>
  <c r="A37" i="41"/>
  <c r="A33" i="41"/>
  <c r="A29" i="41"/>
  <c r="A35" i="40"/>
  <c r="A31" i="40"/>
  <c r="A27" i="40"/>
  <c r="A21" i="39"/>
  <c r="A17" i="39"/>
  <c r="A18" i="37"/>
  <c r="A14" i="37"/>
  <c r="A10" i="37"/>
  <c r="A19" i="36"/>
  <c r="A15" i="36"/>
  <c r="A11" i="36"/>
  <c r="A11" i="35"/>
  <c r="A7" i="35"/>
  <c r="A11" i="54"/>
  <c r="A7" i="54"/>
  <c r="A28" i="20"/>
  <c r="A24" i="20"/>
  <c r="A29" i="22"/>
  <c r="A25" i="22"/>
  <c r="A28" i="30"/>
  <c r="A24" i="30"/>
  <c r="A27" i="28"/>
  <c r="A23" i="28"/>
  <c r="A25" i="55"/>
  <c r="A20" i="55"/>
  <c r="M27" i="1"/>
  <c r="O21" i="1" l="1"/>
  <c r="N21" i="1"/>
  <c r="O18" i="1"/>
  <c r="N18" i="1"/>
  <c r="O17" i="1"/>
  <c r="O13" i="1"/>
  <c r="O12" i="1"/>
  <c r="N12" i="1"/>
  <c r="P8" i="1"/>
  <c r="O8" i="1"/>
  <c r="N8" i="1"/>
  <c r="Q9" i="1"/>
  <c r="P9" i="1"/>
  <c r="O9" i="1"/>
  <c r="P32" i="1"/>
  <c r="L32" i="1"/>
  <c r="B32" i="1"/>
  <c r="J32" i="1"/>
  <c r="N25" i="1" l="1"/>
  <c r="P23" i="1"/>
  <c r="O23" i="1"/>
  <c r="N23" i="1"/>
  <c r="O22" i="1"/>
  <c r="N22" i="1"/>
  <c r="N17" i="1" l="1"/>
  <c r="O16" i="1"/>
  <c r="O11" i="1"/>
  <c r="M26" i="1" l="1"/>
  <c r="M21" i="1"/>
  <c r="M28" i="1" l="1"/>
  <c r="M29" i="1"/>
  <c r="M30" i="1"/>
  <c r="M31" i="1"/>
  <c r="M14" i="1"/>
  <c r="N31" i="1" l="1"/>
  <c r="N29" i="1"/>
  <c r="N27" i="1"/>
  <c r="M25" i="1"/>
  <c r="N24" i="1"/>
  <c r="M24" i="1"/>
  <c r="M23" i="1"/>
  <c r="M22" i="1"/>
  <c r="M20" i="1"/>
  <c r="N19" i="1"/>
  <c r="M19" i="1"/>
  <c r="M18" i="1"/>
  <c r="M17" i="1"/>
  <c r="N16" i="1"/>
  <c r="M16" i="1"/>
  <c r="N15" i="1"/>
  <c r="M15" i="1"/>
  <c r="N13" i="1"/>
  <c r="M13" i="1"/>
  <c r="N11" i="1"/>
  <c r="M11" i="1"/>
  <c r="N10" i="1"/>
  <c r="M10" i="1"/>
  <c r="N9" i="1"/>
  <c r="M9" i="1"/>
  <c r="M8" i="1"/>
  <c r="M2" i="1" s="1" a="1"/>
  <c r="M2" i="1" s="1"/>
  <c r="P2" i="1" s="1"/>
  <c r="B31" i="1" l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A4" i="54" s="1"/>
  <c r="B23" i="1"/>
  <c r="A4" i="35" s="1"/>
  <c r="B22" i="1"/>
  <c r="A4" i="36" s="1"/>
  <c r="B21" i="1"/>
  <c r="A4" i="37" s="1"/>
  <c r="B20" i="1"/>
  <c r="A4" i="38" s="1"/>
  <c r="B19" i="1"/>
  <c r="A4" i="39" s="1"/>
  <c r="B18" i="1"/>
  <c r="A4" i="40" s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A4" i="53" s="1"/>
  <c r="A4" i="28" l="1"/>
  <c r="A4" i="55"/>
  <c r="L26" i="1"/>
  <c r="L31" i="1"/>
  <c r="L30" i="1"/>
  <c r="L29" i="1"/>
  <c r="L28" i="1"/>
  <c r="L27" i="1"/>
  <c r="J18" i="1"/>
  <c r="J15" i="1"/>
  <c r="J17" i="1"/>
  <c r="J22" i="1"/>
  <c r="J24" i="1"/>
  <c r="J9" i="1"/>
  <c r="J31" i="1"/>
  <c r="J30" i="1"/>
  <c r="J13" i="1"/>
  <c r="J25" i="1"/>
  <c r="J27" i="1"/>
  <c r="J29" i="1"/>
  <c r="J16" i="1"/>
  <c r="J11" i="1"/>
  <c r="J21" i="1"/>
  <c r="J10" i="1"/>
  <c r="J23" i="1"/>
  <c r="J19" i="1"/>
  <c r="J20" i="1"/>
  <c r="J12" i="1"/>
  <c r="J26" i="1"/>
  <c r="J28" i="1"/>
  <c r="J14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A4" i="5" s="1"/>
  <c r="B8" i="1"/>
  <c r="J8" i="1"/>
  <c r="M3" i="1" l="1"/>
  <c r="A4" i="2"/>
</calcChain>
</file>

<file path=xl/sharedStrings.xml><?xml version="1.0" encoding="utf-8"?>
<sst xmlns="http://schemas.openxmlformats.org/spreadsheetml/2006/main" count="527" uniqueCount="333">
  <si>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</si>
  <si>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</si>
  <si>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</si>
  <si>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</si>
  <si>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</si>
  <si>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</si>
  <si>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</si>
  <si>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</si>
  <si>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</si>
  <si>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</si>
  <si>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</si>
  <si>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</si>
  <si>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</si>
  <si>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</si>
  <si>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</si>
  <si>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</si>
  <si>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</si>
  <si>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</si>
  <si>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</si>
  <si>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</si>
  <si>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</si>
  <si>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</si>
  <si>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</si>
  <si>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</si>
  <si>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</si>
  <si>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</si>
  <si>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</si>
  <si>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</si>
  <si>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</si>
  <si>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t>Return to Point Grid</t>
  </si>
  <si>
    <t>Pts Achieved</t>
  </si>
  <si>
    <t>Pts Available</t>
  </si>
  <si>
    <t>C</t>
  </si>
  <si>
    <t>Accident</t>
  </si>
  <si>
    <t>Year</t>
  </si>
  <si>
    <t>Premium</t>
  </si>
  <si>
    <t>Effective Date</t>
  </si>
  <si>
    <t>July 1, 2017</t>
  </si>
  <si>
    <t>October 1, 2017</t>
  </si>
  <si>
    <t>Rate Change</t>
  </si>
  <si>
    <t>Given the following information:</t>
  </si>
  <si>
    <t>Report Year</t>
  </si>
  <si>
    <t>Given the following:</t>
  </si>
  <si>
    <t>Calendar</t>
  </si>
  <si>
    <t>Earned</t>
  </si>
  <si>
    <t>Exposures</t>
  </si>
  <si>
    <t>Fixed expenses</t>
  </si>
  <si>
    <t>A</t>
  </si>
  <si>
    <t>B</t>
  </si>
  <si>
    <t>D</t>
  </si>
  <si>
    <t>June 1, 2017</t>
  </si>
  <si>
    <t>Reported Claims ($000) as of (months)</t>
  </si>
  <si>
    <t>Annual severity trend</t>
  </si>
  <si>
    <t>technique.</t>
  </si>
  <si>
    <t>Case Outstanding ($000) as of (months)</t>
  </si>
  <si>
    <t>Paid</t>
  </si>
  <si>
    <t>Reported</t>
  </si>
  <si>
    <t>Age</t>
  </si>
  <si>
    <t>Cumulative</t>
  </si>
  <si>
    <t>Given the following quarterly exposure information:</t>
  </si>
  <si>
    <t>Calendar Year</t>
  </si>
  <si>
    <t>Written</t>
  </si>
  <si>
    <t>and Quarter</t>
  </si>
  <si>
    <t>2017 Q 1</t>
  </si>
  <si>
    <t>2017 Q 2</t>
  </si>
  <si>
    <t>2017 Q 3</t>
  </si>
  <si>
    <t>2017 Q 4</t>
  </si>
  <si>
    <t>2018 Q 1</t>
  </si>
  <si>
    <t>2018 Q 2</t>
  </si>
  <si>
    <t>2018 Q 3</t>
  </si>
  <si>
    <t>2018 Q 4</t>
  </si>
  <si>
    <t>Calculate the 2017 policy year earned exposures as of March 31, 2018.</t>
  </si>
  <si>
    <t>Calculate the in-force exposures as of May 31, 2018.</t>
  </si>
  <si>
    <t>Calculate the calendar year 2018 unearned exposures.</t>
  </si>
  <si>
    <t>Calculate the calendar year 2019 quarter 1 earned exposures.</t>
  </si>
  <si>
    <t>•     The company started writing business on January 1, 2017.</t>
  </si>
  <si>
    <t>•     The company stops writing business on December 31, 2018.</t>
  </si>
  <si>
    <t>•     The quarterly earnings pattern was set by analyzing historical experience across the</t>
  </si>
  <si>
    <t>•     All policies are annual.</t>
  </si>
  <si>
    <t>•     All policies are written on the first day of the quarter.</t>
  </si>
  <si>
    <t>•     There are no policy cancellations and no mid-term adjustments.</t>
  </si>
  <si>
    <t xml:space="preserve">       industry and is not uniform.</t>
  </si>
  <si>
    <t>Given the following policies for an insurance company:</t>
  </si>
  <si>
    <t>Policy</t>
  </si>
  <si>
    <t>Expiration Date</t>
  </si>
  <si>
    <t>March 1, 2017</t>
  </si>
  <si>
    <t>February 28, 2018</t>
  </si>
  <si>
    <t>November 30, 2017</t>
  </si>
  <si>
    <t>June 30, 2018</t>
  </si>
  <si>
    <t>September 30, 2018</t>
  </si>
  <si>
    <t>E</t>
  </si>
  <si>
    <t>January 1, 2018</t>
  </si>
  <si>
    <t>December 31, 2018</t>
  </si>
  <si>
    <t>F</t>
  </si>
  <si>
    <t>April 1,2018</t>
  </si>
  <si>
    <t>G</t>
  </si>
  <si>
    <t>August 1, 2018</t>
  </si>
  <si>
    <t>July 31, 2019</t>
  </si>
  <si>
    <t>Calculate the written premium for the fiscal year ending July 31, 2018.</t>
  </si>
  <si>
    <t>Calculate the in-force premium as of December 15, 2018.</t>
  </si>
  <si>
    <t>Discuss if it is appropriate for this insurer to estimate earned premium for the current</t>
  </si>
  <si>
    <t>year by averaging the in-force premium at the end of the current year and prior year.</t>
  </si>
  <si>
    <t>Identify one potential use of in-force premium other than estimating earned premium.</t>
  </si>
  <si>
    <t>Calculate the credibility-weighted indicated rate change using the classical credibility approach</t>
  </si>
  <si>
    <t>and trended present rates as the complement of credibility.</t>
  </si>
  <si>
    <t>Identify three other complements of credibility appropriate for first dollar ratemaking.</t>
  </si>
  <si>
    <t>Current Rate Review</t>
  </si>
  <si>
    <t>Number of Exposures</t>
  </si>
  <si>
    <t>Indicated Rate Change before credibility</t>
  </si>
  <si>
    <t>Projected Frequency</t>
  </si>
  <si>
    <t>Annual Loss Trend</t>
  </si>
  <si>
    <t>Annual Premium Trend</t>
  </si>
  <si>
    <t>Target Effective Date</t>
  </si>
  <si>
    <t>January 1, 2019</t>
  </si>
  <si>
    <t>Prior Rate Review</t>
  </si>
  <si>
    <t>Indicated Rate Change</t>
  </si>
  <si>
    <t>Implemented Rate Change</t>
  </si>
  <si>
    <t>January 1,2017</t>
  </si>
  <si>
    <t>Normal Distribution Table</t>
  </si>
  <si>
    <t>p</t>
  </si>
  <si>
    <t>z(p)</t>
  </si>
  <si>
    <t>•     The loss experience is considered fully credible if there is a 90% probability that</t>
  </si>
  <si>
    <t xml:space="preserve">       the observed experience is within 2.5% of its expected value.</t>
  </si>
  <si>
    <t>Demonstrate and briefly explain why a claims-made policy will cost less than an occurrence</t>
  </si>
  <si>
    <t>policy.</t>
  </si>
  <si>
    <t>Demonstrate and briefly explain whether a claims-made policy or an occurrence policy would</t>
  </si>
  <si>
    <t>be more underpriced if the actual loss cost trend by report year is 10%.</t>
  </si>
  <si>
    <t>Briefly describe one difference between occurrence policies and claims-made policies</t>
  </si>
  <si>
    <t>regarding each of the following:</t>
  </si>
  <si>
    <t>iii. Investment income</t>
  </si>
  <si>
    <t xml:space="preserve">   i. Coverage trigger</t>
  </si>
  <si>
    <t xml:space="preserve"> ii. Loss development</t>
  </si>
  <si>
    <t>Given the following information for an insurance company that sells claims-made policies:</t>
  </si>
  <si>
    <t>Loss Cost by Report Year Lag</t>
  </si>
  <si>
    <t>•     Exposure levels are constant.</t>
  </si>
  <si>
    <t>•     Loss costs increase by 3% each report year.</t>
  </si>
  <si>
    <t>•     An equal number of claims are reported each year.</t>
  </si>
  <si>
    <t>•     All claims are reported within four years of occurrence.</t>
  </si>
  <si>
    <t>Given the following to be used in developing a rate indication effective January 1, 2021</t>
  </si>
  <si>
    <t>Calculate the loss trend factor applied to losses from accident year 2018.</t>
  </si>
  <si>
    <t>Calculate the loss trend factor applied to losses from policy year 2018.</t>
  </si>
  <si>
    <t>Explain why trending and developing losses do not result in overlapping adjustments.</t>
  </si>
  <si>
    <t>•     Rates are expected to be in effect for one year.</t>
  </si>
  <si>
    <t>•     The selected annual loss trend is 2%.</t>
  </si>
  <si>
    <t>Discuss whether there is a need to explicitly account for the following costs in primary ratemaking:</t>
  </si>
  <si>
    <t>Identify two sources of investment income considered in the total profit provision.</t>
  </si>
  <si>
    <t>Briefly discuss whether trending is necessary for the following:</t>
  </si>
  <si>
    <t>iii. Fixed expenses when using the premium-based projection method</t>
  </si>
  <si>
    <t xml:space="preserve">   i.  Variable expenses</t>
  </si>
  <si>
    <t xml:space="preserve"> ii.  Fixed expenses when using the exposure-based projection method</t>
  </si>
  <si>
    <t xml:space="preserve">  i.  Proportional reinsurance</t>
  </si>
  <si>
    <t xml:space="preserve"> ii.  Non-proportional reinsurance</t>
  </si>
  <si>
    <t>Given the following data as of December 31, 2018:</t>
  </si>
  <si>
    <t>Fixed</t>
  </si>
  <si>
    <t>Premium ($000s)</t>
  </si>
  <si>
    <t>Expenses ($000s)</t>
  </si>
  <si>
    <t>Cumulative Reported Loss + ALAE ($000s) as of (months)</t>
  </si>
  <si>
    <t>Rate Change History</t>
  </si>
  <si>
    <t>Change</t>
  </si>
  <si>
    <t>July 1, 2018</t>
  </si>
  <si>
    <t>Annual loss and ALAE trend</t>
  </si>
  <si>
    <t>Annual premium trend</t>
  </si>
  <si>
    <t>Expected Loss and ALAE Ratio</t>
  </si>
  <si>
    <t>Variable Expense Ratio</t>
  </si>
  <si>
    <t>Profit and Contingencies Provision</t>
  </si>
  <si>
    <t>ULAE Provision (as % of Loss and ALAE)</t>
  </si>
  <si>
    <t>36-to-ultimate tail factor</t>
  </si>
  <si>
    <t>Calculate the indicated rate change for policies effective January 1, 2020 using the reported</t>
  </si>
  <si>
    <t>Bornhuetter-Ferguson technique for the last three accident years.</t>
  </si>
  <si>
    <t>•     In 2017 the company implemented a new policy issuance system.</t>
  </si>
  <si>
    <t>•     Rates are in effect for one year.</t>
  </si>
  <si>
    <t>•     Exposures are written evenly throughout each calendar year.</t>
  </si>
  <si>
    <t>An insurer's retention model predicts the following:</t>
  </si>
  <si>
    <t>Retention Ratio</t>
  </si>
  <si>
    <t>Firsat Renewal</t>
  </si>
  <si>
    <t>Second Renewal</t>
  </si>
  <si>
    <t>The following information is known:</t>
  </si>
  <si>
    <t>Discount rate</t>
  </si>
  <si>
    <t>Implementation costs</t>
  </si>
  <si>
    <t>Premium per policy</t>
  </si>
  <si>
    <t>Loss &amp; LAE per policy</t>
  </si>
  <si>
    <t>Select the rate change that will maximize the insurer's profit.</t>
  </si>
  <si>
    <t>•     Senior management will consider only the following at renewal:</t>
  </si>
  <si>
    <t xml:space="preserve">     i.     No rate change</t>
  </si>
  <si>
    <t xml:space="preserve">    ii.     +5% rate change</t>
  </si>
  <si>
    <t>% Change  in Premium</t>
  </si>
  <si>
    <t>Briefly describe one similarity and one difference between, the purposes of risk classification and</t>
  </si>
  <si>
    <t>individual risk rating.</t>
  </si>
  <si>
    <t>Briefly describe a situation for each of the following:</t>
  </si>
  <si>
    <t>Briefly describe three reasons a rating characteristic might not be included in a classification rating</t>
  </si>
  <si>
    <t>plan.</t>
  </si>
  <si>
    <t xml:space="preserve">     i.     A classification rating plan is more appropriate than individual risk rating</t>
  </si>
  <si>
    <t xml:space="preserve">    ii.     Neither a classification rating plan nor individual risk rating is necessary</t>
  </si>
  <si>
    <t>The graph below shows frequency model results for industry trypes. The same data and assumptions</t>
  </si>
  <si>
    <t>are used in both models.</t>
  </si>
  <si>
    <t>State A</t>
  </si>
  <si>
    <t>Countrywide</t>
  </si>
  <si>
    <t>Losses ($)</t>
  </si>
  <si>
    <t>Car</t>
  </si>
  <si>
    <t>Pleasure</t>
  </si>
  <si>
    <t>Work</t>
  </si>
  <si>
    <t>Truck</t>
  </si>
  <si>
    <t>Vehicle</t>
  </si>
  <si>
    <t>Type</t>
  </si>
  <si>
    <t>Use</t>
  </si>
  <si>
    <t>Calculate the complement of credibility using Harwayne's Method.</t>
  </si>
  <si>
    <t>Briefly describe two advantages of using the current rate as a complement of credibility instead of</t>
  </si>
  <si>
    <t>calculating the complement with Harwayne's method.</t>
  </si>
  <si>
    <t>•     An actuary is developing a pure premium estimate for trucks used for work in state A.</t>
  </si>
  <si>
    <t>•     The actuary is using experience from all other states as a complement of credibility.</t>
  </si>
  <si>
    <t>Claims</t>
  </si>
  <si>
    <t>Calculate the indicated increased limit factor for the $200,000 limit.</t>
  </si>
  <si>
    <t>Limit</t>
  </si>
  <si>
    <t>% Claims</t>
  </si>
  <si>
    <t>at Policy Limit</t>
  </si>
  <si>
    <t>Home Value</t>
  </si>
  <si>
    <t>Insured Value</t>
  </si>
  <si>
    <t>Amount of Loss</t>
  </si>
  <si>
    <t>Calculate the amount paid by the policyholder at the time of loss under the following:</t>
  </si>
  <si>
    <t>Describe how coinsurance provisions promote equitable rates.</t>
  </si>
  <si>
    <t>Describe how coinsurance provisions promote adequate rates.</t>
  </si>
  <si>
    <t xml:space="preserve"> i.  Coinsurance percentage of 80%</t>
  </si>
  <si>
    <t>ii.  Coinsurance percentage of 90%</t>
  </si>
  <si>
    <t>changes have taken place at the insured since the policy was last issued on January 1, 2019:</t>
  </si>
  <si>
    <t>Briefly describe how each of these changes could be accounted for in the final premium for the</t>
  </si>
  <si>
    <t>January 1, 2020 renewal policy.</t>
  </si>
  <si>
    <t>Describe how each of these changes are accounted for in the final premium on January 1, 2024</t>
  </si>
  <si>
    <t>if the insured has no additional changes over the next four years.</t>
  </si>
  <si>
    <t>Describe one additional rating mechanism that would benefit the company if the insured has grown</t>
  </si>
  <si>
    <t>substantially larger and more operationally complex between January 1, 2020 and January 1, 2024.</t>
  </si>
  <si>
    <t xml:space="preserve">       expected number of claims.</t>
  </si>
  <si>
    <t>•     The insured has doubled the number of their employees.</t>
  </si>
  <si>
    <t>List three components of an unpaid  claims estimate.</t>
  </si>
  <si>
    <t>Briefly describe how an inadequate unpaid claims estimate can impact the decision-making of each of</t>
  </si>
  <si>
    <t>the following parties:</t>
  </si>
  <si>
    <t>iii. Regulators</t>
  </si>
  <si>
    <t xml:space="preserve">  i.  Internal management</t>
  </si>
  <si>
    <t xml:space="preserve"> ii.  Investors</t>
  </si>
  <si>
    <t>Identify three changes in an insurance company's internal environment that could distort the paid or</t>
  </si>
  <si>
    <t>reported development patterns.</t>
  </si>
  <si>
    <t>Briefly describe how each change identified in part a. above may be observed in a diagnostic triangle.</t>
  </si>
  <si>
    <t>Given the following data evaluated as of December 31, 2018:</t>
  </si>
  <si>
    <t>Cumulative Paid Claim Counts as of (months)</t>
  </si>
  <si>
    <t>48-Ult paid claim to prior case outstanding development factor</t>
  </si>
  <si>
    <t>•     There is no paid or reported development beyond 60 months.</t>
  </si>
  <si>
    <t>Briefly describe a scenario where it would be appropriate to use the case outstanding development</t>
  </si>
  <si>
    <t>Accident/</t>
  </si>
  <si>
    <t>Claims ($000s)</t>
  </si>
  <si>
    <t>($000s)</t>
  </si>
  <si>
    <t>Cumulative Age-to-Ultimate Factors</t>
  </si>
  <si>
    <t>12-Ult</t>
  </si>
  <si>
    <t>24-Ult</t>
  </si>
  <si>
    <t>36-Ult</t>
  </si>
  <si>
    <t>48-Ult</t>
  </si>
  <si>
    <t>Annual trends</t>
  </si>
  <si>
    <t>July 1, 2016</t>
  </si>
  <si>
    <t>Calculate ultimate claims for accident year 2017 using the Cape Cod technique.</t>
  </si>
  <si>
    <t>•     All policies have an annual term and are written evenly throughout the year.</t>
  </si>
  <si>
    <t>Closed Claim Counts</t>
  </si>
  <si>
    <t>Count</t>
  </si>
  <si>
    <t>Cumulative Paid Claims ($000s)</t>
  </si>
  <si>
    <t>•     A court decision on December 31, 2018 will increase future claim payments by 20%.</t>
  </si>
  <si>
    <t>•     All claims are closed by age 48.</t>
  </si>
  <si>
    <t>•     There is no severity trend.</t>
  </si>
  <si>
    <t>Use the frequency-severity disposal rate technique to estimate unpaid claims for accident year 2018.</t>
  </si>
  <si>
    <t>Describe an advantage of using the frequency severity technique over a paid development technique</t>
  </si>
  <si>
    <t>in part a. above.</t>
  </si>
  <si>
    <t>Reported Claim Counts as of (months)</t>
  </si>
  <si>
    <t>Paid Claims ($000) as of (months)</t>
  </si>
  <si>
    <t>Closed Claim Counts as of (months)</t>
  </si>
  <si>
    <t>•     Exposures have remained constant throughout all accident years.</t>
  </si>
  <si>
    <t>Calculate unpaid claims for accident year 2018 using the reported Berquist-Sherman technique.</t>
  </si>
  <si>
    <t>Estimate the salvage and subrogation recoverable for accident year 2018 using the ratio approach.</t>
  </si>
  <si>
    <t>Justify the selected ultimate salvage and subrogation ratio.</t>
  </si>
  <si>
    <t>Briefly discuss two advantages of the ratio approach as compared to the development approach.</t>
  </si>
  <si>
    <t>Cumulative Paid Claims ($000) Gross of Salvage &amp; Subrogation as of</t>
  </si>
  <si>
    <t>(months)</t>
  </si>
  <si>
    <t>Accident Year</t>
  </si>
  <si>
    <t>Cumulative Received Salvage and Subrogation ($000) as of (months)</t>
  </si>
  <si>
    <t>12 to ultimate development factor for paid claims gross of</t>
  </si>
  <si>
    <t>salvage &amp; subrogation</t>
  </si>
  <si>
    <t>•     Tort reform enacted January 1, 2015, resulted in a drastic increase in severity.</t>
  </si>
  <si>
    <t>Given the following information for accident year 2015:</t>
  </si>
  <si>
    <t>Calculate unpaid ULAE at December 31, 2018 using the Kittel refinement.</t>
  </si>
  <si>
    <t>Fully describe how the calculation in part a. above would change if the policies for this</t>
  </si>
  <si>
    <t>book of business were occurrence instead of claims-made.</t>
  </si>
  <si>
    <t>Given the following information, as of December 31, 2018:</t>
  </si>
  <si>
    <t>Incurred</t>
  </si>
  <si>
    <t>ULAE</t>
  </si>
  <si>
    <t>Report</t>
  </si>
  <si>
    <t>Percent</t>
  </si>
  <si>
    <t>Unreported</t>
  </si>
  <si>
    <t>•     The expected claims ratio for this book of business is 45%.</t>
  </si>
  <si>
    <t>•     All policies are claims-made.</t>
  </si>
  <si>
    <t>Given the following information for a company:</t>
  </si>
  <si>
    <t>12-Ultimate Gross Paid Claims Development Factor</t>
  </si>
  <si>
    <t>24-Ultimate Gross Paid Claims Development Factor</t>
  </si>
  <si>
    <t>Accident Year 2018 Paid Gross Claims @ 12 Months</t>
  </si>
  <si>
    <t>Incremental Gross Industry Payment Pattern for 12 to 24 Months, by Quarter</t>
  </si>
  <si>
    <t>12-15</t>
  </si>
  <si>
    <t>15-18</t>
  </si>
  <si>
    <t>18-21</t>
  </si>
  <si>
    <t>21-24</t>
  </si>
  <si>
    <t>Percent Paid</t>
  </si>
  <si>
    <t>Accident Year 2018 Actual Net Paid Claims for 15-18 Months</t>
  </si>
  <si>
    <t>•     The company maintains a quota share reinsurance agreement where they cede 30%</t>
  </si>
  <si>
    <t xml:space="preserve">       of the business.</t>
  </si>
  <si>
    <t>•     Ultimate losses are estimated using the paid development technique.</t>
  </si>
  <si>
    <t>Calculate the accident year 2018 expected net paid claims for the period 15 to 18 months, based</t>
  </si>
  <si>
    <t>on the following:</t>
  </si>
  <si>
    <t>Recommend whether to change the net estimated unpaid based on the actual results for accident</t>
  </si>
  <si>
    <t>year 2018 in the 15-to-18 month period.</t>
  </si>
  <si>
    <t>Exam 5 - Fall 2019</t>
  </si>
  <si>
    <t>The following graph shows pure premium relativities produced by a generalized linear model (GLM). The</t>
  </si>
  <si>
    <t>variable indicates whether the risk has had a claim in the most recent prior year or not.</t>
  </si>
  <si>
    <t>Describe the type of test for which the above graph is used.</t>
  </si>
  <si>
    <t>Briefly state the conclusion that can be drawn from the above graph, using the test described in part a.</t>
  </si>
  <si>
    <t>Describe two other tests to consider when evaluating the inclusion of the variable in the model.</t>
  </si>
  <si>
    <t>Briefly discuss why the relativity for both line graphs match for industry 5.</t>
  </si>
  <si>
    <t>Discuss why the models in part a. above produce different results.</t>
  </si>
  <si>
    <t>Discuss how the use of one-way results might impact profitability for an insurance company.</t>
  </si>
  <si>
    <t>•     All claim payments are either 50% of the policy limit or 100% of the policy limit.</t>
  </si>
  <si>
    <t>•     $50,000 is the basic limit.</t>
  </si>
  <si>
    <t>A workers compensation annual policy for a large insured is expiring on January 1, 2020. The following</t>
  </si>
  <si>
    <t>•     The insured has implemented a new job-specific training program to reduce the</t>
  </si>
  <si>
    <r>
      <t xml:space="preserve">Briefly evaluate the selected rate change with respect to the </t>
    </r>
    <r>
      <rPr>
        <i/>
        <sz val="11"/>
        <rFont val="Calibri"/>
        <family val="2"/>
      </rPr>
      <t>Statement of Principles Regarding Property</t>
    </r>
  </si>
  <si>
    <r>
      <rPr>
        <i/>
        <sz val="11"/>
        <rFont val="Calibri"/>
        <family val="2"/>
      </rPr>
      <t>Casualty Insurance Ratemaking</t>
    </r>
    <r>
      <rPr>
        <sz val="11"/>
        <rFont val="Calibri"/>
        <family val="2"/>
        <scheme val="minor"/>
      </rPr>
      <t>, citing one relevant principle.</t>
    </r>
  </si>
  <si>
    <t>Estimate unpaid claims for accident year 2018 as of December 31, 2018 using a case outstanding</t>
  </si>
  <si>
    <t>development technique.</t>
  </si>
  <si>
    <t>Discuss the year-over-year progression of each technique in response to the change.</t>
  </si>
  <si>
    <t xml:space="preserve"> i)  claims emerge uniformly between evalution points.</t>
  </si>
  <si>
    <t>ii)  the industry payment pattern.</t>
  </si>
  <si>
    <t>Calculate the 2018 calendar year written premium if Policy C is cancelled on March 31,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</si>
</sst>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#,##0_);[Red]\(&quot;$&quot;#,##0\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d/m/yyyy;@"/>
    <numFmt numFmtId="169" formatCode="\$#,##0;\$#,##0"/>
    <numFmt numFmtId="170" formatCode="###0;###0"/>
    <numFmt numFmtId="171" formatCode="#,##0;#,##0"/>
    <numFmt numFmtId="172" formatCode="###0.000;###0.000"/>
    <numFmt numFmtId="173" formatCode="&quot;$&quot;#,##0"/>
    <numFmt numFmtId="174" formatCode="[$-409]mmmm\ d\,\ yyyy;@"/>
    <numFmt numFmtId="175" formatCode="_(* #,##0.000_);_(* \(#,##0.000\);_(* &quot;-&quot;??_);_(@_)"/>
    <numFmt numFmtId="176" formatCode="#,##0.000"/>
    <numFmt numFmtId="177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4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6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7" fillId="0" borderId="11" xfId="2" applyBorder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Protection="1"/>
    <xf numFmtId="0" fontId="11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2" fontId="0" fillId="0" borderId="11" xfId="0" applyNumberFormat="1" applyFill="1" applyBorder="1" applyAlignment="1">
      <alignment horizontal="center"/>
    </xf>
    <xf numFmtId="0" fontId="0" fillId="2" borderId="4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2" borderId="6" xfId="0" applyFont="1" applyFill="1" applyBorder="1" applyAlignment="1" applyProtection="1"/>
    <xf numFmtId="0" fontId="0" fillId="0" borderId="0" xfId="0" applyFont="1" applyAlignment="1" applyProtection="1">
      <protection locked="0"/>
    </xf>
    <xf numFmtId="0" fontId="11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 vertical="top"/>
    </xf>
    <xf numFmtId="0" fontId="11" fillId="2" borderId="2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/>
    </xf>
    <xf numFmtId="0" fontId="11" fillId="2" borderId="18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0" fillId="2" borderId="4" xfId="0" applyFont="1" applyFill="1" applyBorder="1" applyAlignment="1" applyProtection="1"/>
    <xf numFmtId="0" fontId="0" fillId="0" borderId="0" xfId="0" applyFont="1" applyFill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>
      <alignment vertic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11" fillId="2" borderId="0" xfId="4" applyFont="1" applyFill="1" applyBorder="1" applyAlignment="1">
      <alignment horizontal="left" vertical="top"/>
    </xf>
    <xf numFmtId="0" fontId="11" fillId="2" borderId="0" xfId="0" applyNumberFormat="1" applyFont="1" applyFill="1" applyBorder="1" applyProtection="1"/>
    <xf numFmtId="169" fontId="11" fillId="2" borderId="0" xfId="4" applyNumberFormat="1" applyFont="1" applyFill="1" applyBorder="1" applyAlignment="1">
      <alignment horizontal="right" vertical="top" wrapText="1"/>
    </xf>
    <xf numFmtId="0" fontId="13" fillId="2" borderId="0" xfId="0" applyFont="1" applyFill="1" applyBorder="1"/>
    <xf numFmtId="0" fontId="13" fillId="2" borderId="7" xfId="0" applyFont="1" applyFill="1" applyBorder="1"/>
    <xf numFmtId="167" fontId="13" fillId="2" borderId="7" xfId="3" applyNumberFormat="1" applyFont="1" applyFill="1" applyBorder="1"/>
    <xf numFmtId="0" fontId="11" fillId="2" borderId="0" xfId="0" applyFont="1" applyFill="1" applyBorder="1"/>
    <xf numFmtId="3" fontId="11" fillId="2" borderId="0" xfId="4" applyNumberFormat="1" applyFont="1" applyFill="1" applyBorder="1" applyAlignment="1">
      <alignment horizontal="right" vertical="top" wrapText="1"/>
    </xf>
    <xf numFmtId="3" fontId="11" fillId="2" borderId="0" xfId="0" applyNumberFormat="1" applyFont="1" applyFill="1" applyBorder="1"/>
    <xf numFmtId="0" fontId="11" fillId="2" borderId="15" xfId="4" applyFont="1" applyFill="1" applyBorder="1" applyAlignment="1">
      <alignment horizontal="center" vertical="top"/>
    </xf>
    <xf numFmtId="0" fontId="11" fillId="2" borderId="22" xfId="4" applyFont="1" applyFill="1" applyBorder="1" applyAlignment="1">
      <alignment horizontal="center" vertical="top"/>
    </xf>
    <xf numFmtId="171" fontId="11" fillId="2" borderId="0" xfId="0" applyNumberFormat="1" applyFont="1" applyFill="1" applyBorder="1" applyAlignment="1">
      <alignment vertical="top" wrapText="1"/>
    </xf>
    <xf numFmtId="170" fontId="11" fillId="2" borderId="0" xfId="0" applyNumberFormat="1" applyFont="1" applyFill="1" applyBorder="1" applyAlignment="1">
      <alignment horizontal="left" vertical="top" wrapText="1"/>
    </xf>
    <xf numFmtId="0" fontId="11" fillId="2" borderId="14" xfId="4" applyFont="1" applyFill="1" applyBorder="1" applyAlignment="1">
      <alignment horizontal="center" vertical="top"/>
    </xf>
    <xf numFmtId="0" fontId="13" fillId="2" borderId="0" xfId="4" applyFont="1" applyFill="1" applyBorder="1" applyAlignment="1">
      <alignment horizontal="centerContinuous" vertical="top" wrapText="1"/>
    </xf>
    <xf numFmtId="0" fontId="11" fillId="2" borderId="7" xfId="4" applyFont="1" applyFill="1" applyBorder="1" applyAlignment="1">
      <alignment vertical="top" wrapText="1"/>
    </xf>
    <xf numFmtId="0" fontId="11" fillId="2" borderId="0" xfId="4" applyFont="1" applyFill="1" applyBorder="1" applyAlignment="1">
      <alignment horizontal="center" vertical="top" wrapText="1"/>
    </xf>
    <xf numFmtId="0" fontId="11" fillId="2" borderId="0" xfId="0" applyFont="1" applyFill="1" applyBorder="1" applyAlignment="1" applyProtection="1">
      <alignment horizontal="centerContinuous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protection locked="0"/>
    </xf>
    <xf numFmtId="0" fontId="11" fillId="2" borderId="0" xfId="4" applyFont="1" applyFill="1" applyBorder="1" applyAlignment="1">
      <alignment horizontal="center" vertical="top"/>
    </xf>
    <xf numFmtId="0" fontId="11" fillId="2" borderId="0" xfId="4" applyFont="1" applyFill="1" applyBorder="1" applyAlignment="1">
      <alignment horizontal="centerContinuous" vertical="top"/>
    </xf>
    <xf numFmtId="0" fontId="11" fillId="2" borderId="0" xfId="0" applyNumberFormat="1" applyFont="1" applyFill="1" applyBorder="1" applyProtection="1">
      <protection locked="0"/>
    </xf>
    <xf numFmtId="0" fontId="11" fillId="2" borderId="0" xfId="4" applyNumberFormat="1" applyFont="1" applyFill="1" applyBorder="1" applyAlignment="1">
      <alignment horizontal="right" vertical="top" wrapText="1"/>
    </xf>
    <xf numFmtId="3" fontId="11" fillId="2" borderId="0" xfId="0" applyNumberFormat="1" applyFont="1" applyFill="1" applyBorder="1" applyProtection="1">
      <protection locked="0"/>
    </xf>
    <xf numFmtId="170" fontId="11" fillId="2" borderId="0" xfId="0" applyNumberFormat="1" applyFont="1" applyFill="1" applyBorder="1" applyAlignment="1">
      <alignment horizontal="center" vertical="top" wrapText="1"/>
    </xf>
    <xf numFmtId="171" fontId="11" fillId="2" borderId="0" xfId="0" applyNumberFormat="1" applyFont="1" applyFill="1" applyBorder="1" applyAlignment="1">
      <alignment horizontal="right" vertical="top" wrapText="1"/>
    </xf>
    <xf numFmtId="171" fontId="11" fillId="2" borderId="0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Continuous" vertical="top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top"/>
    </xf>
    <xf numFmtId="0" fontId="11" fillId="2" borderId="18" xfId="0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>
      <alignment horizontal="center"/>
    </xf>
    <xf numFmtId="0" fontId="11" fillId="2" borderId="14" xfId="0" applyFont="1" applyFill="1" applyBorder="1" applyAlignment="1" applyProtection="1">
      <alignment horizontal="center"/>
    </xf>
    <xf numFmtId="0" fontId="11" fillId="2" borderId="20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top"/>
    </xf>
    <xf numFmtId="0" fontId="11" fillId="2" borderId="0" xfId="4" applyFont="1" applyFill="1" applyBorder="1" applyAlignment="1">
      <alignment vertical="top"/>
    </xf>
    <xf numFmtId="0" fontId="11" fillId="2" borderId="24" xfId="4" applyFont="1" applyFill="1" applyBorder="1" applyAlignment="1">
      <alignment horizontal="center" vertical="top"/>
    </xf>
    <xf numFmtId="3" fontId="11" fillId="2" borderId="22" xfId="4" applyNumberFormat="1" applyFont="1" applyFill="1" applyBorder="1" applyAlignment="1">
      <alignment horizontal="right" vertical="top"/>
    </xf>
    <xf numFmtId="0" fontId="11" fillId="2" borderId="22" xfId="0" applyFont="1" applyFill="1" applyBorder="1" applyAlignment="1" applyProtection="1">
      <alignment horizontal="center"/>
      <protection locked="0"/>
    </xf>
    <xf numFmtId="0" fontId="11" fillId="2" borderId="16" xfId="4" applyFont="1" applyFill="1" applyBorder="1" applyAlignment="1">
      <alignment horizontal="center" vertical="top"/>
    </xf>
    <xf numFmtId="0" fontId="11" fillId="2" borderId="17" xfId="4" applyFont="1" applyFill="1" applyBorder="1" applyAlignment="1">
      <alignment horizontal="center" vertical="top" wrapText="1"/>
    </xf>
    <xf numFmtId="0" fontId="11" fillId="2" borderId="15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horizontal="center"/>
      <protection locked="0"/>
    </xf>
    <xf numFmtId="0" fontId="11" fillId="2" borderId="0" xfId="4" applyNumberFormat="1" applyFont="1" applyFill="1" applyBorder="1" applyAlignment="1">
      <alignment horizontal="center" vertical="top" wrapText="1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3" fontId="11" fillId="2" borderId="0" xfId="4" applyNumberFormat="1" applyFont="1" applyFill="1" applyBorder="1" applyAlignment="1">
      <alignment horizontal="center" vertical="top" wrapText="1"/>
    </xf>
    <xf numFmtId="0" fontId="11" fillId="2" borderId="24" xfId="4" applyFont="1" applyFill="1" applyBorder="1" applyAlignment="1">
      <alignment horizontal="center" vertical="top" wrapText="1"/>
    </xf>
    <xf numFmtId="0" fontId="11" fillId="2" borderId="21" xfId="0" applyNumberFormat="1" applyFont="1" applyFill="1" applyBorder="1" applyAlignment="1" applyProtection="1">
      <alignment horizontal="center"/>
      <protection locked="0"/>
    </xf>
    <xf numFmtId="0" fontId="11" fillId="2" borderId="25" xfId="0" applyNumberFormat="1" applyFont="1" applyFill="1" applyBorder="1" applyAlignment="1" applyProtection="1">
      <alignment horizontal="center"/>
    </xf>
    <xf numFmtId="3" fontId="11" fillId="2" borderId="21" xfId="0" applyNumberFormat="1" applyFont="1" applyFill="1" applyBorder="1" applyAlignment="1" applyProtection="1">
      <alignment horizontal="center"/>
      <protection locked="0"/>
    </xf>
    <xf numFmtId="3" fontId="11" fillId="2" borderId="25" xfId="0" applyNumberFormat="1" applyFont="1" applyFill="1" applyBorder="1" applyAlignment="1">
      <alignment horizontal="center"/>
    </xf>
    <xf numFmtId="3" fontId="11" fillId="2" borderId="23" xfId="4" applyNumberFormat="1" applyFont="1" applyFill="1" applyBorder="1" applyAlignment="1">
      <alignment horizontal="center" vertical="top" wrapText="1"/>
    </xf>
    <xf numFmtId="3" fontId="11" fillId="2" borderId="12" xfId="0" applyNumberFormat="1" applyFont="1" applyFill="1" applyBorder="1" applyAlignment="1">
      <alignment horizontal="center"/>
    </xf>
    <xf numFmtId="0" fontId="11" fillId="2" borderId="16" xfId="0" applyFont="1" applyFill="1" applyBorder="1" applyAlignment="1" applyProtection="1">
      <alignment horizontal="center"/>
    </xf>
    <xf numFmtId="0" fontId="11" fillId="2" borderId="23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/>
    </xf>
    <xf numFmtId="0" fontId="11" fillId="2" borderId="23" xfId="4" applyFont="1" applyFill="1" applyBorder="1" applyAlignment="1">
      <alignment horizontal="center" vertical="top"/>
    </xf>
    <xf numFmtId="0" fontId="0" fillId="2" borderId="8" xfId="0" applyFont="1" applyFill="1" applyBorder="1" applyAlignment="1" applyProtection="1">
      <alignment horizontal="center"/>
    </xf>
    <xf numFmtId="0" fontId="11" fillId="2" borderId="9" xfId="4" applyFont="1" applyFill="1" applyBorder="1" applyAlignment="1">
      <alignment horizontal="left" vertical="top"/>
    </xf>
    <xf numFmtId="0" fontId="11" fillId="2" borderId="13" xfId="4" applyFont="1" applyFill="1" applyBorder="1" applyAlignment="1">
      <alignment horizontal="centerContinuous" vertical="top"/>
    </xf>
    <xf numFmtId="0" fontId="11" fillId="2" borderId="16" xfId="4" applyFont="1" applyFill="1" applyBorder="1" applyAlignment="1">
      <alignment horizontal="centerContinuous" vertical="top"/>
    </xf>
    <xf numFmtId="0" fontId="11" fillId="2" borderId="17" xfId="4" applyFont="1" applyFill="1" applyBorder="1" applyAlignment="1">
      <alignment horizontal="centerContinuous" vertical="top"/>
    </xf>
    <xf numFmtId="0" fontId="11" fillId="2" borderId="19" xfId="0" applyNumberFormat="1" applyFont="1" applyFill="1" applyBorder="1" applyAlignment="1" applyProtection="1">
      <alignment horizontal="center"/>
      <protection locked="0"/>
    </xf>
    <xf numFmtId="0" fontId="11" fillId="2" borderId="19" xfId="4" applyNumberFormat="1" applyFont="1" applyFill="1" applyBorder="1" applyAlignment="1">
      <alignment horizontal="center" vertical="top" wrapText="1"/>
    </xf>
    <xf numFmtId="0" fontId="11" fillId="2" borderId="20" xfId="0" applyNumberFormat="1" applyFont="1" applyFill="1" applyBorder="1" applyAlignment="1" applyProtection="1">
      <alignment horizontal="center"/>
    </xf>
    <xf numFmtId="3" fontId="11" fillId="2" borderId="23" xfId="0" applyNumberFormat="1" applyFont="1" applyFill="1" applyBorder="1" applyAlignment="1" applyProtection="1">
      <alignment horizontal="center"/>
      <protection locked="0"/>
    </xf>
    <xf numFmtId="3" fontId="11" fillId="2" borderId="19" xfId="4" applyNumberFormat="1" applyFont="1" applyFill="1" applyBorder="1" applyAlignment="1">
      <alignment horizontal="center" vertical="top" wrapText="1"/>
    </xf>
    <xf numFmtId="3" fontId="11" fillId="2" borderId="20" xfId="0" applyNumberFormat="1" applyFont="1" applyFill="1" applyBorder="1" applyAlignment="1">
      <alignment horizontal="center"/>
    </xf>
    <xf numFmtId="39" fontId="5" fillId="2" borderId="6" xfId="3" applyNumberFormat="1" applyFont="1" applyFill="1" applyBorder="1" applyAlignment="1" applyProtection="1">
      <alignment horizontal="center"/>
    </xf>
    <xf numFmtId="1" fontId="5" fillId="2" borderId="6" xfId="0" applyNumberFormat="1" applyFont="1" applyFill="1" applyBorder="1" applyAlignment="1" applyProtection="1">
      <alignment horizontal="center"/>
    </xf>
    <xf numFmtId="0" fontId="11" fillId="2" borderId="0" xfId="0" applyNumberFormat="1" applyFont="1" applyFill="1" applyBorder="1"/>
    <xf numFmtId="0" fontId="11" fillId="2" borderId="18" xfId="4" applyFont="1" applyFill="1" applyBorder="1" applyAlignment="1">
      <alignment horizontal="center" vertical="top"/>
    </xf>
    <xf numFmtId="0" fontId="11" fillId="2" borderId="19" xfId="4" applyFont="1" applyFill="1" applyBorder="1" applyAlignment="1">
      <alignment horizontal="center" vertical="top"/>
    </xf>
    <xf numFmtId="0" fontId="11" fillId="2" borderId="20" xfId="4" applyFont="1" applyFill="1" applyBorder="1" applyAlignment="1">
      <alignment horizontal="center" vertical="top"/>
    </xf>
    <xf numFmtId="0" fontId="11" fillId="2" borderId="13" xfId="4" applyFont="1" applyFill="1" applyBorder="1" applyAlignment="1">
      <alignment horizontal="center" vertical="top"/>
    </xf>
    <xf numFmtId="0" fontId="11" fillId="2" borderId="17" xfId="4" applyFont="1" applyFill="1" applyBorder="1" applyAlignment="1">
      <alignment horizontal="center" vertical="top"/>
    </xf>
    <xf numFmtId="0" fontId="11" fillId="2" borderId="0" xfId="4" applyFont="1" applyFill="1" applyBorder="1" applyAlignment="1">
      <alignment horizontal="left" vertical="top" wrapText="1"/>
    </xf>
    <xf numFmtId="0" fontId="11" fillId="2" borderId="15" xfId="0" applyNumberFormat="1" applyFont="1" applyFill="1" applyBorder="1" applyAlignment="1" applyProtection="1">
      <alignment horizontal="center"/>
    </xf>
    <xf numFmtId="3" fontId="11" fillId="2" borderId="18" xfId="0" applyNumberFormat="1" applyFont="1" applyFill="1" applyBorder="1" applyAlignment="1" applyProtection="1">
      <alignment horizontal="centerContinuous"/>
      <protection locked="0"/>
    </xf>
    <xf numFmtId="3" fontId="11" fillId="2" borderId="19" xfId="0" applyNumberFormat="1" applyFont="1" applyFill="1" applyBorder="1" applyAlignment="1" applyProtection="1">
      <alignment horizontal="centerContinuous"/>
      <protection locked="0"/>
    </xf>
    <xf numFmtId="3" fontId="11" fillId="2" borderId="19" xfId="0" applyNumberFormat="1" applyFont="1" applyFill="1" applyBorder="1" applyAlignment="1" applyProtection="1">
      <alignment horizontal="centerContinuous"/>
    </xf>
    <xf numFmtId="3" fontId="11" fillId="2" borderId="20" xfId="0" applyNumberFormat="1" applyFont="1" applyFill="1" applyBorder="1" applyAlignment="1" applyProtection="1">
      <alignment horizontal="centerContinuous"/>
      <protection locked="0"/>
    </xf>
    <xf numFmtId="3" fontId="11" fillId="2" borderId="0" xfId="0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 applyProtection="1">
      <alignment horizontal="center"/>
    </xf>
    <xf numFmtId="3" fontId="11" fillId="2" borderId="22" xfId="0" applyNumberFormat="1" applyFont="1" applyFill="1" applyBorder="1" applyAlignment="1" applyProtection="1">
      <alignment horizontal="right"/>
    </xf>
    <xf numFmtId="3" fontId="11" fillId="2" borderId="23" xfId="0" applyNumberFormat="1" applyFont="1" applyFill="1" applyBorder="1" applyAlignment="1" applyProtection="1">
      <alignment horizontal="right"/>
    </xf>
    <xf numFmtId="3" fontId="11" fillId="2" borderId="12" xfId="0" applyNumberFormat="1" applyFont="1" applyFill="1" applyBorder="1" applyAlignment="1" applyProtection="1">
      <alignment horizontal="right"/>
      <protection locked="0"/>
    </xf>
    <xf numFmtId="0" fontId="11" fillId="2" borderId="0" xfId="0" quotePrefix="1" applyFont="1" applyFill="1" applyBorder="1" applyAlignment="1" applyProtection="1">
      <alignment horizontal="center"/>
      <protection locked="0"/>
    </xf>
    <xf numFmtId="0" fontId="11" fillId="2" borderId="15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right" vertical="center"/>
    </xf>
    <xf numFmtId="3" fontId="11" fillId="2" borderId="19" xfId="0" applyNumberFormat="1" applyFont="1" applyFill="1" applyBorder="1" applyAlignment="1">
      <alignment horizontal="right"/>
    </xf>
    <xf numFmtId="3" fontId="11" fillId="2" borderId="19" xfId="3" applyNumberFormat="1" applyFont="1" applyFill="1" applyBorder="1" applyAlignment="1">
      <alignment horizontal="right"/>
    </xf>
    <xf numFmtId="3" fontId="11" fillId="2" borderId="20" xfId="3" applyNumberFormat="1" applyFont="1" applyFill="1" applyBorder="1" applyAlignment="1">
      <alignment horizontal="right"/>
    </xf>
    <xf numFmtId="0" fontId="11" fillId="2" borderId="24" xfId="0" applyNumberFormat="1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right"/>
    </xf>
    <xf numFmtId="3" fontId="11" fillId="2" borderId="0" xfId="3" applyNumberFormat="1" applyFont="1" applyFill="1" applyBorder="1" applyAlignment="1">
      <alignment horizontal="right"/>
    </xf>
    <xf numFmtId="3" fontId="11" fillId="2" borderId="25" xfId="3" applyNumberFormat="1" applyFont="1" applyFill="1" applyBorder="1" applyAlignment="1">
      <alignment horizontal="right"/>
    </xf>
    <xf numFmtId="0" fontId="11" fillId="2" borderId="14" xfId="0" applyNumberFormat="1" applyFont="1" applyFill="1" applyBorder="1" applyAlignment="1">
      <alignment horizontal="center" vertical="center"/>
    </xf>
    <xf numFmtId="3" fontId="11" fillId="2" borderId="22" xfId="0" applyNumberFormat="1" applyFont="1" applyFill="1" applyBorder="1" applyAlignment="1">
      <alignment horizontal="right" vertical="center"/>
    </xf>
    <xf numFmtId="3" fontId="11" fillId="2" borderId="23" xfId="0" applyNumberFormat="1" applyFont="1" applyFill="1" applyBorder="1" applyAlignment="1">
      <alignment horizontal="right"/>
    </xf>
    <xf numFmtId="3" fontId="11" fillId="2" borderId="23" xfId="3" applyNumberFormat="1" applyFont="1" applyFill="1" applyBorder="1" applyAlignment="1">
      <alignment horizontal="right"/>
    </xf>
    <xf numFmtId="3" fontId="11" fillId="2" borderId="12" xfId="3" applyNumberFormat="1" applyFont="1" applyFill="1" applyBorder="1" applyAlignment="1">
      <alignment horizontal="right"/>
    </xf>
    <xf numFmtId="0" fontId="11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 applyProtection="1">
      <alignment horizontal="center"/>
      <protection locked="0"/>
    </xf>
    <xf numFmtId="3" fontId="11" fillId="2" borderId="13" xfId="0" applyNumberFormat="1" applyFont="1" applyFill="1" applyBorder="1" applyAlignment="1">
      <alignment horizontal="left"/>
    </xf>
    <xf numFmtId="3" fontId="11" fillId="2" borderId="16" xfId="0" applyNumberFormat="1" applyFont="1" applyFill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176" fontId="11" fillId="2" borderId="0" xfId="0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>
      <alignment horizontal="left"/>
    </xf>
    <xf numFmtId="0" fontId="11" fillId="0" borderId="0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2" borderId="15" xfId="0" applyFont="1" applyFill="1" applyBorder="1" applyAlignment="1" applyProtection="1">
      <alignment horizontal="center"/>
      <protection locked="0"/>
    </xf>
    <xf numFmtId="0" fontId="11" fillId="2" borderId="22" xfId="0" applyFont="1" applyFill="1" applyBorder="1" applyAlignment="1" applyProtection="1">
      <alignment horizontal="center"/>
    </xf>
    <xf numFmtId="0" fontId="11" fillId="2" borderId="24" xfId="0" applyFont="1" applyFill="1" applyBorder="1" applyAlignment="1" applyProtection="1">
      <alignment horizontal="center"/>
      <protection locked="0"/>
    </xf>
    <xf numFmtId="0" fontId="11" fillId="2" borderId="21" xfId="0" applyFont="1" applyFill="1" applyBorder="1" applyAlignment="1" applyProtection="1">
      <alignment horizontal="center"/>
    </xf>
    <xf numFmtId="0" fontId="11" fillId="2" borderId="24" xfId="0" applyFont="1" applyFill="1" applyBorder="1" applyAlignment="1" applyProtection="1">
      <alignment horizontal="center"/>
    </xf>
    <xf numFmtId="0" fontId="11" fillId="2" borderId="21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Protection="1">
      <protection locked="0"/>
    </xf>
    <xf numFmtId="0" fontId="11" fillId="2" borderId="9" xfId="0" applyFont="1" applyFill="1" applyBorder="1" applyProtection="1">
      <protection locked="0"/>
    </xf>
    <xf numFmtId="0" fontId="11" fillId="2" borderId="10" xfId="0" applyFont="1" applyFill="1" applyBorder="1" applyProtection="1">
      <protection locked="0"/>
    </xf>
    <xf numFmtId="39" fontId="11" fillId="2" borderId="1" xfId="3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Protection="1"/>
    <xf numFmtId="0" fontId="11" fillId="2" borderId="17" xfId="0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Protection="1"/>
    <xf numFmtId="37" fontId="11" fillId="2" borderId="0" xfId="0" applyNumberFormat="1" applyFont="1" applyFill="1" applyBorder="1" applyAlignment="1" applyProtection="1">
      <alignment horizontal="right"/>
    </xf>
    <xf numFmtId="0" fontId="11" fillId="2" borderId="13" xfId="0" applyFont="1" applyFill="1" applyBorder="1" applyAlignment="1" applyProtection="1">
      <alignment horizontal="centerContinuous"/>
    </xf>
    <xf numFmtId="0" fontId="11" fillId="2" borderId="16" xfId="0" applyFont="1" applyFill="1" applyBorder="1" applyAlignment="1" applyProtection="1">
      <alignment horizontal="centerContinuous"/>
    </xf>
    <xf numFmtId="0" fontId="11" fillId="2" borderId="16" xfId="0" applyFont="1" applyFill="1" applyBorder="1" applyAlignment="1" applyProtection="1">
      <alignment horizontal="centerContinuous"/>
      <protection locked="0"/>
    </xf>
    <xf numFmtId="37" fontId="11" fillId="2" borderId="0" xfId="0" applyNumberFormat="1" applyFont="1" applyFill="1" applyBorder="1" applyAlignment="1" applyProtection="1">
      <alignment horizontal="left"/>
    </xf>
    <xf numFmtId="0" fontId="11" fillId="2" borderId="15" xfId="0" applyFont="1" applyFill="1" applyBorder="1" applyAlignment="1" applyProtection="1">
      <alignment horizontal="left"/>
    </xf>
    <xf numFmtId="0" fontId="11" fillId="2" borderId="13" xfId="0" applyFont="1" applyFill="1" applyBorder="1" applyAlignment="1" applyProtection="1">
      <alignment horizontal="center"/>
    </xf>
    <xf numFmtId="0" fontId="11" fillId="2" borderId="16" xfId="0" applyFont="1" applyFill="1" applyBorder="1" applyAlignment="1" applyProtection="1">
      <alignment horizontal="center"/>
      <protection locked="0"/>
    </xf>
    <xf numFmtId="3" fontId="11" fillId="2" borderId="17" xfId="0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left"/>
    </xf>
    <xf numFmtId="9" fontId="11" fillId="2" borderId="16" xfId="1" applyFont="1" applyFill="1" applyBorder="1" applyAlignment="1" applyProtection="1">
      <alignment horizontal="center"/>
    </xf>
    <xf numFmtId="9" fontId="11" fillId="2" borderId="16" xfId="1" applyFont="1" applyFill="1" applyBorder="1" applyAlignment="1" applyProtection="1">
      <alignment horizontal="center"/>
      <protection locked="0"/>
    </xf>
    <xf numFmtId="9" fontId="11" fillId="2" borderId="17" xfId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</xf>
    <xf numFmtId="3" fontId="11" fillId="2" borderId="0" xfId="0" applyNumberFormat="1" applyFont="1" applyFill="1" applyBorder="1" applyAlignment="1" applyProtection="1">
      <alignment horizontal="left"/>
    </xf>
    <xf numFmtId="37" fontId="11" fillId="2" borderId="0" xfId="0" applyNumberFormat="1" applyFont="1" applyFill="1" applyBorder="1" applyAlignment="1" applyProtection="1">
      <alignment horizontal="right"/>
      <protection locked="0"/>
    </xf>
    <xf numFmtId="37" fontId="11" fillId="2" borderId="9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/>
    </xf>
    <xf numFmtId="0" fontId="11" fillId="2" borderId="19" xfId="0" applyFont="1" applyFill="1" applyBorder="1" applyAlignment="1" applyProtection="1">
      <alignment horizontal="center"/>
    </xf>
    <xf numFmtId="0" fontId="11" fillId="2" borderId="23" xfId="0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/>
      <protection locked="0"/>
    </xf>
    <xf numFmtId="3" fontId="11" fillId="2" borderId="18" xfId="0" applyNumberFormat="1" applyFont="1" applyFill="1" applyBorder="1" applyAlignment="1" applyProtection="1">
      <alignment horizontal="center"/>
    </xf>
    <xf numFmtId="3" fontId="11" fillId="2" borderId="19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center"/>
    </xf>
    <xf numFmtId="3" fontId="11" fillId="2" borderId="21" xfId="0" applyNumberFormat="1" applyFont="1" applyFill="1" applyBorder="1" applyAlignment="1" applyProtection="1">
      <alignment horizontal="center"/>
    </xf>
    <xf numFmtId="3" fontId="11" fillId="2" borderId="22" xfId="0" applyNumberFormat="1" applyFont="1" applyFill="1" applyBorder="1" applyAlignment="1" applyProtection="1">
      <alignment horizontal="center"/>
    </xf>
    <xf numFmtId="0" fontId="11" fillId="2" borderId="19" xfId="0" applyFont="1" applyFill="1" applyBorder="1" applyAlignment="1" applyProtection="1">
      <alignment horizontal="center"/>
      <protection locked="0"/>
    </xf>
    <xf numFmtId="3" fontId="11" fillId="2" borderId="20" xfId="0" applyNumberFormat="1" applyFont="1" applyFill="1" applyBorder="1" applyAlignment="1" applyProtection="1">
      <alignment horizontal="center"/>
    </xf>
    <xf numFmtId="3" fontId="11" fillId="2" borderId="12" xfId="0" applyNumberFormat="1" applyFont="1" applyFill="1" applyBorder="1" applyAlignment="1" applyProtection="1">
      <alignment horizontal="center"/>
    </xf>
    <xf numFmtId="3" fontId="11" fillId="2" borderId="19" xfId="0" applyNumberFormat="1" applyFont="1" applyFill="1" applyBorder="1" applyAlignment="1" applyProtection="1">
      <alignment horizontal="center"/>
      <protection locked="0"/>
    </xf>
    <xf numFmtId="166" fontId="11" fillId="2" borderId="20" xfId="1" applyNumberFormat="1" applyFont="1" applyFill="1" applyBorder="1" applyAlignment="1" applyProtection="1">
      <alignment horizontal="center"/>
    </xf>
    <xf numFmtId="0" fontId="11" fillId="2" borderId="24" xfId="0" applyNumberFormat="1" applyFont="1" applyFill="1" applyBorder="1" applyAlignment="1" applyProtection="1">
      <alignment horizontal="center"/>
    </xf>
    <xf numFmtId="166" fontId="11" fillId="2" borderId="25" xfId="1" applyNumberFormat="1" applyFont="1" applyFill="1" applyBorder="1" applyAlignment="1" applyProtection="1">
      <alignment horizontal="center"/>
    </xf>
    <xf numFmtId="166" fontId="11" fillId="2" borderId="12" xfId="1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/>
      <protection locked="0"/>
    </xf>
    <xf numFmtId="0" fontId="13" fillId="2" borderId="0" xfId="3" applyNumberFormat="1" applyFont="1" applyFill="1" applyBorder="1" applyAlignment="1">
      <alignment horizontal="right"/>
    </xf>
    <xf numFmtId="167" fontId="11" fillId="2" borderId="0" xfId="3" applyNumberFormat="1" applyFont="1" applyFill="1" applyBorder="1" applyAlignment="1">
      <alignment horizontal="right"/>
    </xf>
    <xf numFmtId="167" fontId="13" fillId="2" borderId="0" xfId="3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 applyProtection="1"/>
    <xf numFmtId="167" fontId="11" fillId="2" borderId="9" xfId="3" applyNumberFormat="1" applyFont="1" applyFill="1" applyBorder="1" applyAlignment="1">
      <alignment horizontal="right"/>
    </xf>
    <xf numFmtId="0" fontId="11" fillId="2" borderId="10" xfId="0" applyFont="1" applyFill="1" applyBorder="1" applyProtection="1"/>
    <xf numFmtId="0" fontId="11" fillId="2" borderId="18" xfId="0" applyFont="1" applyFill="1" applyBorder="1" applyAlignment="1" applyProtection="1">
      <alignment horizontal="centerContinuous"/>
      <protection locked="0"/>
    </xf>
    <xf numFmtId="0" fontId="11" fillId="2" borderId="19" xfId="0" applyFont="1" applyFill="1" applyBorder="1" applyAlignment="1" applyProtection="1">
      <alignment horizontal="centerContinuous"/>
    </xf>
    <xf numFmtId="0" fontId="11" fillId="2" borderId="20" xfId="0" applyFont="1" applyFill="1" applyBorder="1" applyAlignment="1" applyProtection="1">
      <alignment horizontal="centerContinuous"/>
    </xf>
    <xf numFmtId="0" fontId="11" fillId="2" borderId="22" xfId="0" applyFont="1" applyFill="1" applyBorder="1" applyAlignment="1" applyProtection="1">
      <alignment horizontal="centerContinuous"/>
      <protection locked="0"/>
    </xf>
    <xf numFmtId="0" fontId="11" fillId="2" borderId="23" xfId="0" applyFont="1" applyFill="1" applyBorder="1" applyAlignment="1" applyProtection="1">
      <alignment horizontal="centerContinuous"/>
    </xf>
    <xf numFmtId="0" fontId="11" fillId="2" borderId="12" xfId="0" applyFont="1" applyFill="1" applyBorder="1" applyAlignment="1" applyProtection="1">
      <alignment horizontal="centerContinuous"/>
    </xf>
    <xf numFmtId="0" fontId="11" fillId="2" borderId="1" xfId="0" applyFont="1" applyFill="1" applyBorder="1" applyAlignment="1" applyProtection="1">
      <alignment horizontal="center"/>
      <protection locked="0"/>
    </xf>
    <xf numFmtId="3" fontId="11" fillId="2" borderId="13" xfId="0" applyNumberFormat="1" applyFont="1" applyFill="1" applyBorder="1" applyAlignment="1" applyProtection="1">
      <alignment horizontal="center"/>
    </xf>
    <xf numFmtId="3" fontId="11" fillId="2" borderId="16" xfId="0" applyNumberFormat="1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/>
    </xf>
    <xf numFmtId="3" fontId="11" fillId="2" borderId="25" xfId="0" applyNumberFormat="1" applyFont="1" applyFill="1" applyBorder="1" applyAlignment="1" applyProtection="1">
      <alignment horizontal="center"/>
    </xf>
    <xf numFmtId="3" fontId="11" fillId="2" borderId="23" xfId="0" applyNumberFormat="1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Continuous"/>
    </xf>
    <xf numFmtId="9" fontId="11" fillId="2" borderId="0" xfId="0" applyNumberFormat="1" applyFont="1" applyFill="1" applyBorder="1" applyAlignment="1" applyProtection="1">
      <alignment horizontal="center"/>
    </xf>
    <xf numFmtId="0" fontId="11" fillId="2" borderId="18" xfId="0" applyFont="1" applyFill="1" applyBorder="1" applyProtection="1"/>
    <xf numFmtId="0" fontId="11" fillId="2" borderId="19" xfId="0" applyFont="1" applyFill="1" applyBorder="1" applyProtection="1"/>
    <xf numFmtId="0" fontId="11" fillId="2" borderId="20" xfId="0" applyFont="1" applyFill="1" applyBorder="1" applyProtection="1"/>
    <xf numFmtId="0" fontId="11" fillId="2" borderId="22" xfId="0" applyFont="1" applyFill="1" applyBorder="1" applyProtection="1"/>
    <xf numFmtId="0" fontId="11" fillId="2" borderId="23" xfId="0" applyFont="1" applyFill="1" applyBorder="1" applyProtection="1"/>
    <xf numFmtId="0" fontId="11" fillId="2" borderId="12" xfId="0" applyFont="1" applyFill="1" applyBorder="1" applyProtection="1"/>
    <xf numFmtId="0" fontId="11" fillId="2" borderId="0" xfId="0" applyFont="1" applyFill="1" applyBorder="1" applyAlignment="1" applyProtection="1">
      <alignment horizontal="right"/>
      <protection locked="0"/>
    </xf>
    <xf numFmtId="9" fontId="11" fillId="2" borderId="0" xfId="1" applyFont="1" applyFill="1" applyBorder="1" applyProtection="1"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3" fontId="11" fillId="2" borderId="23" xfId="1" applyNumberFormat="1" applyFont="1" applyFill="1" applyBorder="1" applyAlignment="1" applyProtection="1">
      <alignment horizontal="center"/>
      <protection locked="0"/>
    </xf>
    <xf numFmtId="3" fontId="11" fillId="2" borderId="12" xfId="1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/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protection locked="0"/>
    </xf>
    <xf numFmtId="166" fontId="11" fillId="2" borderId="1" xfId="1" applyNumberFormat="1" applyFont="1" applyFill="1" applyBorder="1" applyAlignment="1" applyProtection="1">
      <protection locked="0"/>
    </xf>
    <xf numFmtId="0" fontId="11" fillId="2" borderId="13" xfId="0" applyFont="1" applyFill="1" applyBorder="1" applyAlignment="1" applyProtection="1">
      <protection locked="0"/>
    </xf>
    <xf numFmtId="0" fontId="11" fillId="2" borderId="16" xfId="0" applyFont="1" applyFill="1" applyBorder="1" applyAlignment="1" applyProtection="1">
      <protection locked="0"/>
    </xf>
    <xf numFmtId="0" fontId="11" fillId="2" borderId="17" xfId="0" applyFont="1" applyFill="1" applyBorder="1" applyAlignment="1" applyProtection="1">
      <protection locked="0"/>
    </xf>
    <xf numFmtId="0" fontId="11" fillId="2" borderId="7" xfId="4" applyFont="1" applyFill="1" applyBorder="1" applyAlignment="1">
      <alignment horizontal="left" vertical="top"/>
    </xf>
    <xf numFmtId="170" fontId="11" fillId="2" borderId="0" xfId="4" applyNumberFormat="1" applyFont="1" applyFill="1" applyBorder="1" applyAlignment="1">
      <alignment horizontal="center" vertical="top" wrapText="1"/>
    </xf>
    <xf numFmtId="170" fontId="11" fillId="2" borderId="24" xfId="4" applyNumberFormat="1" applyFont="1" applyFill="1" applyBorder="1" applyAlignment="1">
      <alignment horizontal="center" vertical="top" wrapText="1"/>
    </xf>
    <xf numFmtId="171" fontId="11" fillId="2" borderId="0" xfId="4" applyNumberFormat="1" applyFont="1" applyFill="1" applyBorder="1" applyAlignment="1">
      <alignment horizontal="center" vertical="top" wrapText="1"/>
    </xf>
    <xf numFmtId="3" fontId="11" fillId="2" borderId="22" xfId="0" applyNumberFormat="1" applyFont="1" applyFill="1" applyBorder="1" applyAlignment="1" applyProtection="1">
      <alignment horizontal="center"/>
      <protection locked="0"/>
    </xf>
    <xf numFmtId="171" fontId="11" fillId="2" borderId="14" xfId="4" applyNumberFormat="1" applyFont="1" applyFill="1" applyBorder="1" applyAlignment="1">
      <alignment horizontal="center" vertical="top" wrapText="1"/>
    </xf>
    <xf numFmtId="170" fontId="13" fillId="2" borderId="0" xfId="4" applyNumberFormat="1" applyFont="1" applyFill="1" applyBorder="1" applyAlignment="1">
      <alignment horizontal="center" vertical="top" wrapText="1"/>
    </xf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/>
    <xf numFmtId="9" fontId="11" fillId="2" borderId="0" xfId="4" applyNumberFormat="1" applyFont="1" applyFill="1" applyBorder="1" applyAlignment="1">
      <alignment horizontal="center" vertical="top"/>
    </xf>
    <xf numFmtId="0" fontId="11" fillId="2" borderId="10" xfId="4" applyFont="1" applyFill="1" applyBorder="1" applyAlignment="1">
      <alignment horizontal="left" vertical="top"/>
    </xf>
    <xf numFmtId="0" fontId="11" fillId="2" borderId="25" xfId="0" applyFont="1" applyFill="1" applyBorder="1" applyAlignment="1" applyProtection="1">
      <alignment horizontal="center"/>
      <protection locked="0"/>
    </xf>
    <xf numFmtId="168" fontId="11" fillId="2" borderId="0" xfId="4" applyNumberFormat="1" applyFont="1" applyFill="1" applyBorder="1" applyAlignment="1">
      <alignment horizontal="left" vertical="top" wrapText="1"/>
    </xf>
    <xf numFmtId="169" fontId="11" fillId="2" borderId="0" xfId="4" applyNumberFormat="1" applyFont="1" applyFill="1" applyBorder="1" applyAlignment="1">
      <alignment horizontal="left" vertical="top" wrapText="1"/>
    </xf>
    <xf numFmtId="3" fontId="11" fillId="2" borderId="18" xfId="0" applyNumberFormat="1" applyFont="1" applyFill="1" applyBorder="1" applyAlignment="1" applyProtection="1">
      <alignment horizontal="right"/>
      <protection locked="0"/>
    </xf>
    <xf numFmtId="3" fontId="11" fillId="2" borderId="20" xfId="0" applyNumberFormat="1" applyFont="1" applyFill="1" applyBorder="1" applyAlignment="1" applyProtection="1">
      <alignment horizontal="right"/>
      <protection locked="0"/>
    </xf>
    <xf numFmtId="3" fontId="11" fillId="2" borderId="21" xfId="0" applyNumberFormat="1" applyFont="1" applyFill="1" applyBorder="1" applyAlignment="1" applyProtection="1">
      <alignment horizontal="right"/>
      <protection locked="0"/>
    </xf>
    <xf numFmtId="3" fontId="11" fillId="2" borderId="25" xfId="0" applyNumberFormat="1" applyFont="1" applyFill="1" applyBorder="1" applyAlignment="1" applyProtection="1">
      <alignment horizontal="right"/>
      <protection locked="0"/>
    </xf>
    <xf numFmtId="167" fontId="13" fillId="2" borderId="0" xfId="3" applyNumberFormat="1" applyFont="1" applyFill="1" applyBorder="1"/>
    <xf numFmtId="0" fontId="11" fillId="2" borderId="1" xfId="0" applyFont="1" applyFill="1" applyBorder="1" applyAlignment="1" applyProtection="1">
      <alignment horizontal="center"/>
    </xf>
    <xf numFmtId="3" fontId="11" fillId="2" borderId="9" xfId="0" applyNumberFormat="1" applyFont="1" applyFill="1" applyBorder="1" applyProtection="1"/>
    <xf numFmtId="0" fontId="11" fillId="2" borderId="0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37" fontId="11" fillId="2" borderId="0" xfId="3" applyNumberFormat="1" applyFont="1" applyFill="1" applyBorder="1" applyAlignment="1"/>
    <xf numFmtId="167" fontId="11" fillId="2" borderId="0" xfId="0" applyNumberFormat="1" applyFont="1" applyFill="1" applyBorder="1"/>
    <xf numFmtId="0" fontId="13" fillId="2" borderId="0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right" wrapText="1"/>
    </xf>
    <xf numFmtId="167" fontId="11" fillId="2" borderId="0" xfId="3" applyNumberFormat="1" applyFont="1" applyFill="1" applyBorder="1"/>
    <xf numFmtId="167" fontId="11" fillId="2" borderId="7" xfId="3" applyNumberFormat="1" applyFont="1" applyFill="1" applyBorder="1" applyAlignment="1">
      <alignment horizontal="right"/>
    </xf>
    <xf numFmtId="167" fontId="13" fillId="2" borderId="7" xfId="3" applyNumberFormat="1" applyFont="1" applyFill="1" applyBorder="1" applyAlignment="1">
      <alignment horizontal="right"/>
    </xf>
    <xf numFmtId="174" fontId="11" fillId="2" borderId="0" xfId="0" applyNumberFormat="1" applyFont="1" applyFill="1" applyBorder="1" applyAlignment="1">
      <alignment horizontal="left" vertical="center"/>
    </xf>
    <xf numFmtId="174" fontId="11" fillId="2" borderId="0" xfId="0" applyNumberFormat="1" applyFont="1" applyFill="1" applyBorder="1" applyAlignment="1">
      <alignment horizontal="left"/>
    </xf>
    <xf numFmtId="37" fontId="11" fillId="2" borderId="0" xfId="3" applyNumberFormat="1" applyFont="1" applyFill="1" applyBorder="1" applyAlignment="1">
      <alignment horizontal="left"/>
    </xf>
    <xf numFmtId="166" fontId="11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1" fillId="2" borderId="15" xfId="0" applyFont="1" applyFill="1" applyBorder="1" applyProtection="1">
      <protection locked="0"/>
    </xf>
    <xf numFmtId="173" fontId="11" fillId="2" borderId="15" xfId="0" applyNumberFormat="1" applyFont="1" applyFill="1" applyBorder="1" applyProtection="1"/>
    <xf numFmtId="0" fontId="11" fillId="2" borderId="24" xfId="0" applyFont="1" applyFill="1" applyBorder="1" applyProtection="1"/>
    <xf numFmtId="173" fontId="11" fillId="2" borderId="24" xfId="0" applyNumberFormat="1" applyFont="1" applyFill="1" applyBorder="1" applyProtection="1">
      <protection locked="0"/>
    </xf>
    <xf numFmtId="0" fontId="11" fillId="2" borderId="14" xfId="0" applyFont="1" applyFill="1" applyBorder="1" applyAlignment="1" applyProtection="1">
      <alignment horizontal="left"/>
    </xf>
    <xf numFmtId="173" fontId="11" fillId="2" borderId="14" xfId="0" applyNumberFormat="1" applyFont="1" applyFill="1" applyBorder="1" applyProtection="1">
      <protection locked="0"/>
    </xf>
    <xf numFmtId="0" fontId="11" fillId="2" borderId="0" xfId="0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 vertical="top" wrapText="1"/>
    </xf>
    <xf numFmtId="167" fontId="11" fillId="2" borderId="0" xfId="3" applyNumberFormat="1" applyFont="1" applyFill="1" applyBorder="1" applyAlignment="1">
      <alignment horizontal="center" vertical="top" wrapText="1"/>
    </xf>
    <xf numFmtId="3" fontId="11" fillId="2" borderId="0" xfId="3" applyNumberFormat="1" applyFont="1" applyFill="1" applyBorder="1" applyAlignment="1">
      <alignment horizontal="center"/>
    </xf>
    <xf numFmtId="167" fontId="11" fillId="2" borderId="0" xfId="3" applyNumberFormat="1" applyFont="1" applyFill="1" applyBorder="1" applyAlignment="1">
      <alignment horizontal="left"/>
    </xf>
    <xf numFmtId="0" fontId="11" fillId="2" borderId="9" xfId="0" applyFont="1" applyFill="1" applyBorder="1"/>
    <xf numFmtId="0" fontId="11" fillId="0" borderId="0" xfId="0" applyFont="1" applyFill="1" applyBorder="1" applyProtection="1">
      <protection locked="0"/>
    </xf>
    <xf numFmtId="173" fontId="11" fillId="2" borderId="18" xfId="0" applyNumberFormat="1" applyFont="1" applyFill="1" applyBorder="1" applyAlignment="1" applyProtection="1">
      <alignment horizontal="center"/>
    </xf>
    <xf numFmtId="9" fontId="11" fillId="2" borderId="20" xfId="1" applyFont="1" applyFill="1" applyBorder="1" applyAlignment="1" applyProtection="1">
      <alignment horizontal="center"/>
    </xf>
    <xf numFmtId="166" fontId="11" fillId="2" borderId="0" xfId="1" applyNumberFormat="1" applyFont="1" applyFill="1" applyBorder="1" applyAlignment="1" applyProtection="1">
      <alignment horizontal="center"/>
    </xf>
    <xf numFmtId="173" fontId="11" fillId="2" borderId="21" xfId="0" applyNumberFormat="1" applyFont="1" applyFill="1" applyBorder="1" applyAlignment="1" applyProtection="1">
      <alignment horizontal="center"/>
    </xf>
    <xf numFmtId="9" fontId="11" fillId="2" borderId="25" xfId="1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/>
    <xf numFmtId="173" fontId="11" fillId="2" borderId="22" xfId="0" applyNumberFormat="1" applyFont="1" applyFill="1" applyBorder="1" applyAlignment="1" applyProtection="1">
      <alignment horizontal="center"/>
      <protection locked="0"/>
    </xf>
    <xf numFmtId="9" fontId="11" fillId="2" borderId="12" xfId="1" applyFont="1" applyFill="1" applyBorder="1" applyAlignment="1" applyProtection="1">
      <alignment horizontal="center"/>
      <protection locked="0"/>
    </xf>
    <xf numFmtId="173" fontId="11" fillId="2" borderId="0" xfId="0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right"/>
    </xf>
    <xf numFmtId="173" fontId="11" fillId="2" borderId="0" xfId="0" applyNumberFormat="1" applyFont="1" applyFill="1" applyBorder="1" applyAlignment="1" applyProtection="1">
      <alignment horizontal="left"/>
      <protection locked="0"/>
    </xf>
    <xf numFmtId="166" fontId="11" fillId="2" borderId="0" xfId="0" applyNumberFormat="1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2" fontId="11" fillId="2" borderId="25" xfId="0" applyNumberFormat="1" applyFont="1" applyFill="1" applyBorder="1" applyAlignment="1" applyProtection="1">
      <alignment horizontal="center"/>
    </xf>
    <xf numFmtId="2" fontId="11" fillId="2" borderId="12" xfId="0" applyNumberFormat="1" applyFont="1" applyFill="1" applyBorder="1" applyAlignment="1" applyProtection="1">
      <alignment horizontal="center"/>
    </xf>
    <xf numFmtId="2" fontId="11" fillId="2" borderId="0" xfId="0" applyNumberFormat="1" applyFont="1" applyFill="1" applyBorder="1" applyAlignment="1" applyProtection="1">
      <alignment horizontal="center"/>
    </xf>
    <xf numFmtId="173" fontId="11" fillId="2" borderId="0" xfId="0" applyNumberFormat="1" applyFont="1" applyFill="1" applyBorder="1" applyAlignment="1" applyProtection="1">
      <alignment horizontal="center"/>
    </xf>
    <xf numFmtId="9" fontId="11" fillId="2" borderId="15" xfId="1" applyFont="1" applyFill="1" applyBorder="1" applyAlignment="1" applyProtection="1">
      <alignment horizontal="center"/>
      <protection locked="0"/>
    </xf>
    <xf numFmtId="9" fontId="11" fillId="2" borderId="18" xfId="1" applyFont="1" applyFill="1" applyBorder="1" applyAlignment="1" applyProtection="1">
      <alignment horizontal="center"/>
    </xf>
    <xf numFmtId="9" fontId="11" fillId="2" borderId="14" xfId="1" applyFont="1" applyFill="1" applyBorder="1" applyAlignment="1" applyProtection="1">
      <alignment horizontal="center"/>
      <protection locked="0"/>
    </xf>
    <xf numFmtId="9" fontId="11" fillId="2" borderId="22" xfId="1" applyFont="1" applyFill="1" applyBorder="1" applyAlignment="1" applyProtection="1">
      <alignment horizontal="center"/>
    </xf>
    <xf numFmtId="9" fontId="11" fillId="2" borderId="12" xfId="1" applyFont="1" applyFill="1" applyBorder="1" applyAlignment="1" applyProtection="1">
      <alignment horizontal="center"/>
    </xf>
    <xf numFmtId="10" fontId="11" fillId="2" borderId="15" xfId="1" applyNumberFormat="1" applyFont="1" applyFill="1" applyBorder="1" applyProtection="1">
      <protection locked="0"/>
    </xf>
    <xf numFmtId="0" fontId="11" fillId="2" borderId="18" xfId="0" applyFont="1" applyFill="1" applyBorder="1" applyProtection="1">
      <protection locked="0"/>
    </xf>
    <xf numFmtId="0" fontId="11" fillId="2" borderId="20" xfId="0" applyFont="1" applyFill="1" applyBorder="1" applyProtection="1">
      <protection locked="0"/>
    </xf>
    <xf numFmtId="0" fontId="11" fillId="2" borderId="21" xfId="0" applyFont="1" applyFill="1" applyBorder="1" applyProtection="1">
      <protection locked="0"/>
    </xf>
    <xf numFmtId="0" fontId="11" fillId="2" borderId="25" xfId="0" applyFont="1" applyFill="1" applyBorder="1" applyProtection="1">
      <protection locked="0"/>
    </xf>
    <xf numFmtId="0" fontId="11" fillId="2" borderId="21" xfId="0" applyFont="1" applyFill="1" applyBorder="1" applyProtection="1"/>
    <xf numFmtId="0" fontId="11" fillId="2" borderId="25" xfId="0" applyFont="1" applyFill="1" applyBorder="1" applyProtection="1"/>
    <xf numFmtId="173" fontId="11" fillId="2" borderId="24" xfId="0" applyNumberFormat="1" applyFont="1" applyFill="1" applyBorder="1" applyProtection="1"/>
    <xf numFmtId="0" fontId="11" fillId="2" borderId="0" xfId="0" applyFont="1" applyFill="1" applyProtection="1">
      <protection locked="0"/>
    </xf>
    <xf numFmtId="0" fontId="11" fillId="2" borderId="20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Continuous"/>
      <protection locked="0"/>
    </xf>
    <xf numFmtId="0" fontId="11" fillId="2" borderId="7" xfId="0" applyFont="1" applyFill="1" applyBorder="1" applyAlignment="1" applyProtection="1">
      <alignment horizontal="left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23" xfId="0" applyNumberFormat="1" applyFont="1" applyFill="1" applyBorder="1" applyAlignment="1" applyProtection="1">
      <alignment horizontal="right"/>
      <protection locked="0"/>
    </xf>
    <xf numFmtId="3" fontId="11" fillId="2" borderId="12" xfId="0" applyNumberFormat="1" applyFont="1" applyFill="1" applyBorder="1" applyAlignment="1" applyProtection="1">
      <alignment horizontal="right"/>
    </xf>
    <xf numFmtId="9" fontId="11" fillId="2" borderId="15" xfId="1" applyFont="1" applyFill="1" applyBorder="1" applyProtection="1"/>
    <xf numFmtId="9" fontId="11" fillId="2" borderId="24" xfId="0" applyNumberFormat="1" applyFont="1" applyFill="1" applyBorder="1" applyProtection="1">
      <protection locked="0"/>
    </xf>
    <xf numFmtId="0" fontId="11" fillId="2" borderId="21" xfId="0" applyFont="1" applyFill="1" applyBorder="1" applyAlignment="1" applyProtection="1"/>
    <xf numFmtId="9" fontId="11" fillId="2" borderId="24" xfId="1" applyFont="1" applyFill="1" applyBorder="1" applyProtection="1">
      <protection locked="0"/>
    </xf>
    <xf numFmtId="175" fontId="11" fillId="2" borderId="14" xfId="3" applyNumberFormat="1" applyFont="1" applyFill="1" applyBorder="1" applyProtection="1"/>
    <xf numFmtId="0" fontId="11" fillId="2" borderId="22" xfId="0" applyFont="1" applyFill="1" applyBorder="1" applyAlignment="1" applyProtection="1"/>
    <xf numFmtId="164" fontId="11" fillId="2" borderId="0" xfId="0" applyNumberFormat="1" applyFont="1" applyFill="1" applyBorder="1" applyProtection="1"/>
    <xf numFmtId="0" fontId="11" fillId="0" borderId="0" xfId="0" applyFont="1" applyFill="1" applyAlignment="1" applyProtection="1">
      <protection locked="0"/>
    </xf>
    <xf numFmtId="0" fontId="11" fillId="2" borderId="0" xfId="0" applyFont="1" applyFill="1" applyBorder="1" applyAlignment="1" applyProtection="1">
      <alignment horizontal="centerContinuous"/>
      <protection locked="0"/>
    </xf>
    <xf numFmtId="170" fontId="11" fillId="2" borderId="0" xfId="0" applyNumberFormat="1" applyFont="1" applyFill="1" applyBorder="1" applyAlignment="1">
      <alignment horizontal="left" vertical="top"/>
    </xf>
    <xf numFmtId="170" fontId="11" fillId="2" borderId="0" xfId="0" applyNumberFormat="1" applyFont="1" applyFill="1" applyBorder="1" applyAlignment="1">
      <alignment vertical="top"/>
    </xf>
    <xf numFmtId="169" fontId="11" fillId="2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 applyProtection="1">
      <protection locked="0"/>
    </xf>
    <xf numFmtId="172" fontId="11" fillId="2" borderId="0" xfId="0" applyNumberFormat="1" applyFont="1" applyFill="1" applyBorder="1" applyAlignment="1">
      <alignment horizontal="center" vertical="top"/>
    </xf>
    <xf numFmtId="172" fontId="11" fillId="2" borderId="0" xfId="0" applyNumberFormat="1" applyFont="1" applyFill="1" applyBorder="1" applyAlignment="1">
      <alignment vertical="top"/>
    </xf>
    <xf numFmtId="171" fontId="11" fillId="2" borderId="0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172" fontId="11" fillId="2" borderId="9" xfId="0" applyNumberFormat="1" applyFont="1" applyFill="1" applyBorder="1" applyAlignment="1">
      <alignment vertical="top"/>
    </xf>
    <xf numFmtId="3" fontId="11" fillId="2" borderId="9" xfId="0" applyNumberFormat="1" applyFont="1" applyFill="1" applyBorder="1" applyAlignment="1">
      <alignment vertical="top"/>
    </xf>
    <xf numFmtId="171" fontId="11" fillId="2" borderId="9" xfId="0" applyNumberFormat="1" applyFont="1" applyFill="1" applyBorder="1" applyAlignment="1">
      <alignment vertical="top"/>
    </xf>
    <xf numFmtId="0" fontId="11" fillId="2" borderId="10" xfId="0" applyFont="1" applyFill="1" applyBorder="1" applyAlignment="1" applyProtection="1"/>
    <xf numFmtId="0" fontId="11" fillId="0" borderId="0" xfId="0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11" fillId="2" borderId="13" xfId="0" applyFont="1" applyFill="1" applyBorder="1" applyProtection="1"/>
    <xf numFmtId="0" fontId="11" fillId="2" borderId="25" xfId="0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Continuous"/>
    </xf>
    <xf numFmtId="3" fontId="11" fillId="2" borderId="15" xfId="0" applyNumberFormat="1" applyFont="1" applyFill="1" applyBorder="1" applyAlignment="1" applyProtection="1">
      <alignment horizontal="right"/>
    </xf>
    <xf numFmtId="166" fontId="11" fillId="2" borderId="24" xfId="1" applyNumberFormat="1" applyFont="1" applyFill="1" applyBorder="1" applyAlignment="1" applyProtection="1">
      <alignment horizontal="right"/>
    </xf>
    <xf numFmtId="0" fontId="11" fillId="2" borderId="14" xfId="0" applyFont="1" applyFill="1" applyBorder="1" applyAlignment="1" applyProtection="1">
      <alignment horizontal="right"/>
    </xf>
    <xf numFmtId="166" fontId="11" fillId="2" borderId="15" xfId="1" applyNumberFormat="1" applyFont="1" applyFill="1" applyBorder="1" applyAlignment="1" applyProtection="1">
      <alignment horizontal="right"/>
    </xf>
    <xf numFmtId="0" fontId="11" fillId="2" borderId="9" xfId="0" applyFont="1" applyFill="1" applyBorder="1" applyAlignment="1" applyProtection="1"/>
    <xf numFmtId="170" fontId="11" fillId="2" borderId="0" xfId="0" applyNumberFormat="1" applyFont="1" applyFill="1" applyBorder="1" applyAlignment="1">
      <alignment horizontal="center" vertical="top"/>
    </xf>
    <xf numFmtId="171" fontId="11" fillId="2" borderId="0" xfId="0" applyNumberFormat="1" applyFont="1" applyFill="1" applyBorder="1" applyAlignment="1">
      <alignment horizontal="center" vertical="top"/>
    </xf>
    <xf numFmtId="170" fontId="11" fillId="2" borderId="0" xfId="0" applyNumberFormat="1" applyFont="1" applyFill="1" applyBorder="1" applyAlignment="1">
      <alignment horizontal="right" vertical="top"/>
    </xf>
    <xf numFmtId="0" fontId="11" fillId="2" borderId="9" xfId="0" applyFont="1" applyFill="1" applyBorder="1" applyAlignment="1" applyProtection="1">
      <alignment horizontal="left"/>
    </xf>
    <xf numFmtId="177" fontId="11" fillId="2" borderId="23" xfId="4" applyNumberFormat="1" applyFont="1" applyFill="1" applyBorder="1" applyAlignment="1">
      <alignment horizontal="center" vertical="top"/>
    </xf>
    <xf numFmtId="177" fontId="11" fillId="2" borderId="12" xfId="4" applyNumberFormat="1" applyFont="1" applyFill="1" applyBorder="1" applyAlignment="1">
      <alignment horizontal="center" vertical="top"/>
    </xf>
    <xf numFmtId="3" fontId="11" fillId="2" borderId="18" xfId="0" applyNumberFormat="1" applyFont="1" applyFill="1" applyBorder="1" applyAlignment="1" applyProtection="1">
      <alignment horizontal="right"/>
    </xf>
    <xf numFmtId="3" fontId="11" fillId="2" borderId="19" xfId="0" applyNumberFormat="1" applyFont="1" applyFill="1" applyBorder="1" applyAlignment="1" applyProtection="1">
      <alignment horizontal="right"/>
    </xf>
    <xf numFmtId="3" fontId="11" fillId="2" borderId="21" xfId="0" applyNumberFormat="1" applyFont="1" applyFill="1" applyBorder="1" applyAlignment="1" applyProtection="1">
      <alignment horizontal="right"/>
    </xf>
    <xf numFmtId="3" fontId="11" fillId="2" borderId="19" xfId="0" applyNumberFormat="1" applyFont="1" applyFill="1" applyBorder="1" applyAlignment="1" applyProtection="1">
      <alignment horizontal="right"/>
      <protection locked="0"/>
    </xf>
    <xf numFmtId="166" fontId="11" fillId="2" borderId="20" xfId="1" applyNumberFormat="1" applyFont="1" applyFill="1" applyBorder="1" applyAlignment="1" applyProtection="1">
      <alignment horizontal="right"/>
    </xf>
    <xf numFmtId="166" fontId="11" fillId="2" borderId="25" xfId="1" applyNumberFormat="1" applyFont="1" applyFill="1" applyBorder="1" applyAlignment="1" applyProtection="1">
      <alignment horizontal="right"/>
    </xf>
    <xf numFmtId="166" fontId="11" fillId="2" borderId="12" xfId="1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Protection="1"/>
    <xf numFmtId="167" fontId="11" fillId="2" borderId="25" xfId="3" applyNumberFormat="1" applyFont="1" applyFill="1" applyBorder="1" applyAlignment="1" applyProtection="1">
      <alignment horizontal="center"/>
      <protection locked="0"/>
    </xf>
    <xf numFmtId="167" fontId="11" fillId="2" borderId="25" xfId="3" applyNumberFormat="1" applyFont="1" applyFill="1" applyBorder="1" applyAlignment="1">
      <alignment horizontal="center"/>
    </xf>
    <xf numFmtId="167" fontId="11" fillId="2" borderId="25" xfId="3" applyNumberFormat="1" applyFont="1" applyFill="1" applyBorder="1" applyAlignment="1">
      <alignment horizontal="center" vertical="top"/>
    </xf>
    <xf numFmtId="167" fontId="11" fillId="2" borderId="12" xfId="3" applyNumberFormat="1" applyFont="1" applyFill="1" applyBorder="1" applyAlignment="1">
      <alignment horizontal="center" vertical="top"/>
    </xf>
    <xf numFmtId="4" fontId="11" fillId="2" borderId="25" xfId="3" applyNumberFormat="1" applyFont="1" applyFill="1" applyBorder="1" applyAlignment="1" applyProtection="1">
      <alignment horizontal="center"/>
    </xf>
    <xf numFmtId="4" fontId="11" fillId="2" borderId="25" xfId="3" applyNumberFormat="1" applyFont="1" applyFill="1" applyBorder="1" applyAlignment="1" applyProtection="1">
      <alignment horizontal="center"/>
      <protection locked="0"/>
    </xf>
    <xf numFmtId="4" fontId="11" fillId="2" borderId="12" xfId="3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 wrapText="1"/>
    </xf>
    <xf numFmtId="0" fontId="7" fillId="2" borderId="4" xfId="2" quotePrefix="1" applyFont="1" applyFill="1" applyBorder="1" applyAlignment="1" applyProtection="1">
      <alignment horizontal="right"/>
    </xf>
    <xf numFmtId="0" fontId="7" fillId="2" borderId="5" xfId="2" applyFont="1" applyFill="1" applyBorder="1" applyAlignment="1">
      <alignment horizontal="right"/>
    </xf>
    <xf numFmtId="0" fontId="7" fillId="2" borderId="5" xfId="2" quotePrefix="1" applyFont="1" applyFill="1" applyBorder="1" applyAlignment="1" applyProtection="1">
      <alignment horizontal="right"/>
    </xf>
    <xf numFmtId="0" fontId="7" fillId="0" borderId="5" xfId="2" applyFont="1" applyBorder="1" applyAlignment="1"/>
    <xf numFmtId="0" fontId="11" fillId="2" borderId="13" xfId="0" applyFont="1" applyFill="1" applyBorder="1" applyAlignment="1" applyProtection="1">
      <alignment horizontal="center"/>
    </xf>
    <xf numFmtId="0" fontId="11" fillId="2" borderId="16" xfId="0" applyFont="1" applyFill="1" applyBorder="1" applyAlignment="1" applyProtection="1">
      <alignment horizontal="center"/>
    </xf>
    <xf numFmtId="177" fontId="11" fillId="2" borderId="21" xfId="0" applyNumberFormat="1" applyFont="1" applyFill="1" applyBorder="1" applyAlignment="1" applyProtection="1">
      <alignment horizontal="center"/>
    </xf>
    <xf numFmtId="177" fontId="11" fillId="2" borderId="0" xfId="0" applyNumberFormat="1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/>
    </xf>
    <xf numFmtId="0" fontId="11" fillId="2" borderId="19" xfId="0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>
      <alignment horizontal="center"/>
    </xf>
    <xf numFmtId="0" fontId="11" fillId="2" borderId="21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25" xfId="0" applyFont="1" applyFill="1" applyBorder="1" applyAlignment="1" applyProtection="1">
      <alignment horizontal="center"/>
    </xf>
    <xf numFmtId="0" fontId="11" fillId="2" borderId="22" xfId="0" applyFont="1" applyFill="1" applyBorder="1" applyAlignment="1" applyProtection="1">
      <alignment horizontal="center"/>
    </xf>
    <xf numFmtId="0" fontId="11" fillId="2" borderId="23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/>
    </xf>
    <xf numFmtId="177" fontId="11" fillId="2" borderId="22" xfId="0" applyNumberFormat="1" applyFont="1" applyFill="1" applyBorder="1" applyAlignment="1" applyProtection="1">
      <alignment horizontal="center"/>
    </xf>
    <xf numFmtId="177" fontId="11" fillId="2" borderId="23" xfId="0" applyNumberFormat="1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/>
    </xf>
    <xf numFmtId="177" fontId="11" fillId="2" borderId="25" xfId="0" applyNumberFormat="1" applyFont="1" applyFill="1" applyBorder="1" applyAlignment="1" applyProtection="1">
      <alignment horizontal="center"/>
    </xf>
    <xf numFmtId="177" fontId="11" fillId="2" borderId="12" xfId="0" applyNumberFormat="1" applyFont="1" applyFill="1" applyBorder="1" applyAlignment="1" applyProtection="1">
      <alignment horizontal="center"/>
    </xf>
    <xf numFmtId="0" fontId="7" fillId="2" borderId="4" xfId="2" quotePrefix="1" applyFont="1" applyFill="1" applyBorder="1" applyAlignment="1" applyProtection="1">
      <alignment horizontal="center"/>
    </xf>
    <xf numFmtId="0" fontId="7" fillId="2" borderId="5" xfId="2" quotePrefix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25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 applyProtection="1">
      <alignment horizontal="right"/>
    </xf>
    <xf numFmtId="0" fontId="11" fillId="2" borderId="12" xfId="0" applyFont="1" applyFill="1" applyBorder="1" applyAlignment="1" applyProtection="1">
      <alignment horizontal="right"/>
    </xf>
    <xf numFmtId="3" fontId="11" fillId="2" borderId="21" xfId="0" applyNumberFormat="1" applyFont="1" applyFill="1" applyBorder="1" applyAlignment="1" applyProtection="1">
      <alignment horizontal="right"/>
    </xf>
    <xf numFmtId="3" fontId="11" fillId="2" borderId="25" xfId="0" applyNumberFormat="1" applyFont="1" applyFill="1" applyBorder="1" applyAlignment="1" applyProtection="1">
      <alignment horizontal="right"/>
    </xf>
    <xf numFmtId="3" fontId="11" fillId="2" borderId="22" xfId="0" applyNumberFormat="1" applyFont="1" applyFill="1" applyBorder="1" applyAlignment="1" applyProtection="1">
      <alignment horizontal="right"/>
    </xf>
    <xf numFmtId="3" fontId="11" fillId="2" borderId="12" xfId="0" applyNumberFormat="1" applyFont="1" applyFill="1" applyBorder="1" applyAlignment="1" applyProtection="1">
      <alignment horizontal="right"/>
    </xf>
    <xf numFmtId="3" fontId="11" fillId="2" borderId="23" xfId="0" applyNumberFormat="1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</xf>
    <xf numFmtId="174" fontId="11" fillId="2" borderId="13" xfId="0" applyNumberFormat="1" applyFont="1" applyFill="1" applyBorder="1" applyAlignment="1" applyProtection="1">
      <alignment horizontal="center"/>
    </xf>
    <xf numFmtId="174" fontId="11" fillId="2" borderId="16" xfId="0" applyNumberFormat="1" applyFont="1" applyFill="1" applyBorder="1" applyAlignment="1" applyProtection="1">
      <alignment horizontal="center"/>
    </xf>
    <xf numFmtId="174" fontId="11" fillId="2" borderId="21" xfId="0" applyNumberFormat="1" applyFont="1" applyFill="1" applyBorder="1" applyAlignment="1" applyProtection="1">
      <alignment horizontal="center"/>
    </xf>
    <xf numFmtId="174" fontId="11" fillId="2" borderId="0" xfId="0" applyNumberFormat="1" applyFont="1" applyFill="1" applyBorder="1" applyAlignment="1" applyProtection="1">
      <alignment horizontal="center"/>
    </xf>
    <xf numFmtId="174" fontId="11" fillId="2" borderId="22" xfId="0" applyNumberFormat="1" applyFont="1" applyFill="1" applyBorder="1" applyAlignment="1" applyProtection="1">
      <alignment horizontal="center"/>
    </xf>
    <xf numFmtId="174" fontId="11" fillId="2" borderId="23" xfId="0" applyNumberFormat="1" applyFont="1" applyFill="1" applyBorder="1" applyAlignment="1" applyProtection="1">
      <alignment horizontal="center"/>
    </xf>
    <xf numFmtId="0" fontId="11" fillId="2" borderId="16" xfId="0" applyNumberFormat="1" applyFont="1" applyFill="1" applyBorder="1" applyAlignment="1" applyProtection="1">
      <alignment horizontal="center"/>
    </xf>
    <xf numFmtId="0" fontId="11" fillId="2" borderId="17" xfId="0" applyNumberFormat="1" applyFont="1" applyFill="1" applyBorder="1" applyAlignment="1" applyProtection="1">
      <alignment horizontal="center"/>
    </xf>
    <xf numFmtId="9" fontId="11" fillId="2" borderId="0" xfId="1" applyFont="1" applyFill="1" applyBorder="1" applyAlignment="1" applyProtection="1">
      <alignment horizontal="center"/>
    </xf>
    <xf numFmtId="9" fontId="11" fillId="2" borderId="25" xfId="1" applyFont="1" applyFill="1" applyBorder="1" applyAlignment="1" applyProtection="1">
      <alignment horizontal="center"/>
    </xf>
    <xf numFmtId="9" fontId="11" fillId="2" borderId="23" xfId="1" applyFont="1" applyFill="1" applyBorder="1" applyAlignment="1" applyProtection="1">
      <alignment horizontal="center"/>
    </xf>
    <xf numFmtId="9" fontId="11" fillId="2" borderId="12" xfId="1" applyFont="1" applyFill="1" applyBorder="1" applyAlignment="1" applyProtection="1">
      <alignment horizontal="center"/>
    </xf>
    <xf numFmtId="3" fontId="11" fillId="2" borderId="18" xfId="0" applyNumberFormat="1" applyFont="1" applyFill="1" applyBorder="1" applyAlignment="1" applyProtection="1">
      <alignment horizontal="right"/>
    </xf>
    <xf numFmtId="3" fontId="11" fillId="2" borderId="20" xfId="0" applyNumberFormat="1" applyFont="1" applyFill="1" applyBorder="1" applyAlignment="1" applyProtection="1">
      <alignment horizontal="right"/>
    </xf>
    <xf numFmtId="173" fontId="11" fillId="2" borderId="15" xfId="0" applyNumberFormat="1" applyFont="1" applyFill="1" applyBorder="1" applyAlignment="1" applyProtection="1">
      <alignment horizontal="center" vertical="center" wrapText="1"/>
    </xf>
    <xf numFmtId="173" fontId="11" fillId="2" borderId="24" xfId="0" applyNumberFormat="1" applyFont="1" applyFill="1" applyBorder="1" applyAlignment="1" applyProtection="1">
      <alignment horizontal="center" vertical="center" wrapText="1"/>
    </xf>
    <xf numFmtId="173" fontId="11" fillId="2" borderId="14" xfId="0" applyNumberFormat="1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18" xfId="4" applyFont="1" applyFill="1" applyBorder="1" applyAlignment="1">
      <alignment horizontal="center" vertical="top"/>
    </xf>
    <xf numFmtId="0" fontId="11" fillId="2" borderId="19" xfId="4" applyFont="1" applyFill="1" applyBorder="1" applyAlignment="1">
      <alignment horizontal="center" vertical="top"/>
    </xf>
    <xf numFmtId="0" fontId="11" fillId="2" borderId="20" xfId="4" applyFont="1" applyFill="1" applyBorder="1" applyAlignment="1">
      <alignment horizontal="center" vertical="top"/>
    </xf>
    <xf numFmtId="0" fontId="11" fillId="2" borderId="13" xfId="4" applyFont="1" applyFill="1" applyBorder="1" applyAlignment="1">
      <alignment horizontal="center" vertical="top"/>
    </xf>
    <xf numFmtId="0" fontId="11" fillId="2" borderId="17" xfId="4" applyFont="1" applyFill="1" applyBorder="1" applyAlignment="1">
      <alignment horizontal="center" vertical="top"/>
    </xf>
    <xf numFmtId="0" fontId="11" fillId="2" borderId="0" xfId="4" applyFont="1" applyFill="1" applyBorder="1" applyAlignment="1">
      <alignment horizontal="left" vertical="top" wrapText="1"/>
    </xf>
    <xf numFmtId="0" fontId="11" fillId="2" borderId="16" xfId="4" applyFont="1" applyFill="1" applyBorder="1" applyAlignment="1">
      <alignment horizontal="center" vertical="top"/>
    </xf>
    <xf numFmtId="39" fontId="11" fillId="2" borderId="15" xfId="3" applyNumberFormat="1" applyFont="1" applyFill="1" applyBorder="1" applyAlignment="1" applyProtection="1">
      <alignment horizontal="center" vertical="center"/>
    </xf>
    <xf numFmtId="39" fontId="11" fillId="2" borderId="14" xfId="3" applyNumberFormat="1" applyFont="1" applyFill="1" applyBorder="1" applyAlignment="1" applyProtection="1">
      <alignment horizontal="center" vertical="center"/>
    </xf>
  </cellXfs>
  <cellStyles count="5">
    <cellStyle name="Comma" xfId="3" builtinId="3"/>
    <cellStyle name="Hyperlink" xfId="2" builtinId="8"/>
    <cellStyle name="Normal" xfId="0" builtinId="0"/>
    <cellStyle name="Normal 2" xfId="4"/>
    <cellStyle name="Percent" xfId="1" builtinId="5"/>
  </cellStyles>
  <dxfs count="9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114300</xdr:rowOff>
    </xdr:from>
    <xdr:to>
      <xdr:col>7</xdr:col>
      <xdr:colOff>229339</xdr:colOff>
      <xdr:row>26</xdr:row>
      <xdr:rowOff>48201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876300"/>
          <a:ext cx="5296639" cy="41249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38100</xdr:rowOff>
    </xdr:from>
    <xdr:to>
      <xdr:col>7</xdr:col>
      <xdr:colOff>534174</xdr:colOff>
      <xdr:row>23</xdr:row>
      <xdr:rowOff>171947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990600"/>
          <a:ext cx="5544324" cy="35628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</xdr:row>
      <xdr:rowOff>0</xdr:rowOff>
    </xdr:from>
    <xdr:to>
      <xdr:col>7</xdr:col>
      <xdr:colOff>38918</xdr:colOff>
      <xdr:row>18</xdr:row>
      <xdr:rowOff>181374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762000"/>
          <a:ext cx="5858693" cy="2857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8" spans="1:13" ht="15.75" x14ac:dyDescent="0.25">
      <c r="A28" s="17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2"/>
  <sheetViews>
    <sheetView zoomScaleNormal="100" workbookViewId="0"/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9" t="s">
        <v>30</v>
      </c>
      <c r="M2" s="22" t="str">
        <f t="array" ref="M2">IF(SUM(IF(M8:S32="",0,1))=0,"",SUM(M8:S32))</f>
        <v/>
      </c>
      <c r="O2" s="13" t="s">
        <v>14</v>
      </c>
      <c r="P2" s="6" t="str">
        <f>IF(M2="","",M2/M3)</f>
        <v/>
      </c>
    </row>
    <row r="3" spans="1:19" x14ac:dyDescent="0.25">
      <c r="L3" s="20" t="s">
        <v>31</v>
      </c>
      <c r="M3" s="21">
        <f>SUM(B8:B32)</f>
        <v>53.5</v>
      </c>
    </row>
    <row r="5" spans="1:19" ht="23.25" x14ac:dyDescent="0.35">
      <c r="A5" s="15" t="s">
        <v>312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.75" x14ac:dyDescent="0.25">
      <c r="A6" s="1"/>
      <c r="B6" s="414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414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4">
        <v>1</v>
      </c>
      <c r="B8" s="11">
        <f>SUM(C8:I8)</f>
        <v>1.75</v>
      </c>
      <c r="C8" s="11">
        <v>0.5</v>
      </c>
      <c r="D8" s="11">
        <v>0.25</v>
      </c>
      <c r="E8" s="11">
        <v>0.5</v>
      </c>
      <c r="F8" s="11">
        <v>0.5</v>
      </c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42" t="str">
        <f>IF('1'!$A26="","",'1'!$A26)</f>
        <v/>
      </c>
      <c r="N8" s="42" t="str">
        <f>IF('1'!$A30="","",'1'!$A30)</f>
        <v/>
      </c>
      <c r="O8" s="42" t="str">
        <f>IF('1'!$A34="","",'1'!$A34)</f>
        <v/>
      </c>
      <c r="P8" s="42" t="str">
        <f>IF('1'!$A38="","",'1'!$A38)</f>
        <v/>
      </c>
      <c r="Q8" s="42"/>
      <c r="R8" s="42"/>
      <c r="S8" s="42"/>
    </row>
    <row r="9" spans="1:19" x14ac:dyDescent="0.25">
      <c r="A9" s="14">
        <v>2</v>
      </c>
      <c r="B9" s="11">
        <f t="shared" ref="B9:B31" si="0">SUM(C9:I9)</f>
        <v>1.75</v>
      </c>
      <c r="C9" s="11">
        <v>0.25</v>
      </c>
      <c r="D9" s="11">
        <v>0.25</v>
      </c>
      <c r="E9" s="11">
        <v>0.5</v>
      </c>
      <c r="F9" s="11">
        <v>0.5</v>
      </c>
      <c r="G9" s="11">
        <v>0.25</v>
      </c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42" t="str">
        <f>IF('2'!$A17="","",'2'!$A17)</f>
        <v/>
      </c>
      <c r="N9" s="42" t="str">
        <f>IF('2'!$A21="","",'2'!$A21)</f>
        <v/>
      </c>
      <c r="O9" s="42" t="str">
        <f>IF('2'!$A25="","",'2'!$A25)</f>
        <v/>
      </c>
      <c r="P9" s="42" t="str">
        <f>IF('2'!$A29="","",'2'!$A29)</f>
        <v/>
      </c>
      <c r="Q9" s="42" t="str">
        <f>IF('2'!$A33="","",'2'!$A33)</f>
        <v/>
      </c>
      <c r="R9" s="42"/>
      <c r="S9" s="42"/>
    </row>
    <row r="10" spans="1:19" x14ac:dyDescent="0.25">
      <c r="A10" s="14">
        <v>3</v>
      </c>
      <c r="B10" s="11">
        <f t="shared" si="0"/>
        <v>3</v>
      </c>
      <c r="C10" s="11">
        <v>2.25</v>
      </c>
      <c r="D10" s="11">
        <v>0.75</v>
      </c>
      <c r="E10" s="11"/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42" t="str">
        <f>IF('3'!$A32="","",'3'!$A32)</f>
        <v/>
      </c>
      <c r="N10" s="42" t="str">
        <f>IF('3'!$A36="","",'3'!$A36)</f>
        <v/>
      </c>
      <c r="O10" s="42"/>
      <c r="P10" s="42"/>
      <c r="Q10" s="42"/>
      <c r="R10" s="42"/>
      <c r="S10" s="42"/>
    </row>
    <row r="11" spans="1:19" x14ac:dyDescent="0.25">
      <c r="A11" s="14">
        <v>4</v>
      </c>
      <c r="B11" s="11">
        <f t="shared" si="0"/>
        <v>2.5</v>
      </c>
      <c r="C11" s="11">
        <v>0.75</v>
      </c>
      <c r="D11" s="11">
        <v>1</v>
      </c>
      <c r="E11" s="11">
        <v>0.75</v>
      </c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42" t="str">
        <f>IF('4'!$A21="","",'4'!$A21)</f>
        <v/>
      </c>
      <c r="N11" s="42" t="str">
        <f>IF('4'!$A25="","",'4'!$A25)</f>
        <v/>
      </c>
      <c r="O11" s="42" t="str">
        <f>IF('4'!$A29="","",'4'!$A29)</f>
        <v/>
      </c>
      <c r="P11" s="42"/>
      <c r="Q11" s="42"/>
      <c r="R11" s="42"/>
      <c r="S11" s="42"/>
    </row>
    <row r="12" spans="1:19" x14ac:dyDescent="0.25">
      <c r="A12" s="14">
        <v>5</v>
      </c>
      <c r="B12" s="11">
        <f t="shared" si="0"/>
        <v>1.5</v>
      </c>
      <c r="C12" s="11">
        <v>0.5</v>
      </c>
      <c r="D12" s="11">
        <v>0.5</v>
      </c>
      <c r="E12" s="11">
        <v>0.5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42" t="str">
        <f>IF('5'!$A11="","",'5'!$A11)</f>
        <v/>
      </c>
      <c r="N12" s="42" t="str">
        <f>IF('5'!$A15="","",'5'!$A15)</f>
        <v/>
      </c>
      <c r="O12" s="42" t="str">
        <f>IF('5'!$A19="","",'5'!$A19)</f>
        <v/>
      </c>
      <c r="P12" s="42"/>
      <c r="Q12" s="42"/>
      <c r="R12" s="42"/>
      <c r="S12" s="42"/>
    </row>
    <row r="13" spans="1:19" x14ac:dyDescent="0.25">
      <c r="A13" s="14">
        <v>6</v>
      </c>
      <c r="B13" s="11">
        <f t="shared" si="0"/>
        <v>2.25</v>
      </c>
      <c r="C13" s="11">
        <v>1</v>
      </c>
      <c r="D13" s="11">
        <v>0.5</v>
      </c>
      <c r="E13" s="11">
        <v>0.75</v>
      </c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42" t="str">
        <f>IF('6'!$A8="","",'6'!$A8)</f>
        <v/>
      </c>
      <c r="N13" s="42" t="str">
        <f>IF('6'!$A12="","",'6'!$A12)</f>
        <v/>
      </c>
      <c r="O13" s="42" t="str">
        <f>IF('6'!$A16="","",'6'!$A16)</f>
        <v/>
      </c>
      <c r="P13" s="42"/>
      <c r="Q13" s="42"/>
      <c r="R13" s="42"/>
      <c r="S13" s="42"/>
    </row>
    <row r="14" spans="1:19" x14ac:dyDescent="0.25">
      <c r="A14" s="14">
        <v>7</v>
      </c>
      <c r="B14" s="11">
        <f t="shared" si="0"/>
        <v>4.5</v>
      </c>
      <c r="C14" s="11">
        <v>4.5</v>
      </c>
      <c r="D14" s="11"/>
      <c r="E14" s="11"/>
      <c r="F14" s="11"/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42" t="str">
        <f>IF('7'!$A5="","",'7'!$A5)</f>
        <v/>
      </c>
      <c r="N14" s="42"/>
      <c r="O14" s="42"/>
      <c r="P14" s="42"/>
      <c r="Q14" s="42"/>
      <c r="R14" s="42"/>
      <c r="S14" s="42"/>
    </row>
    <row r="15" spans="1:19" x14ac:dyDescent="0.25">
      <c r="A15" s="14">
        <v>8</v>
      </c>
      <c r="B15" s="11">
        <f t="shared" si="0"/>
        <v>1.75</v>
      </c>
      <c r="C15" s="11">
        <v>1.25</v>
      </c>
      <c r="D15" s="11">
        <v>0.5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42" t="str">
        <f>IF('8'!$A24="","",'8'!$A24)</f>
        <v/>
      </c>
      <c r="N15" s="42" t="str">
        <f>IF('8'!$A28="","",'8'!$A28)</f>
        <v/>
      </c>
      <c r="O15" s="42"/>
      <c r="P15" s="42"/>
      <c r="Q15" s="42"/>
      <c r="R15" s="42"/>
      <c r="S15" s="42"/>
    </row>
    <row r="16" spans="1:19" x14ac:dyDescent="0.25">
      <c r="A16" s="14">
        <v>9</v>
      </c>
      <c r="B16" s="11">
        <f t="shared" si="0"/>
        <v>1.75</v>
      </c>
      <c r="C16" s="11">
        <v>0.5</v>
      </c>
      <c r="D16" s="11">
        <v>0.5</v>
      </c>
      <c r="E16" s="11">
        <v>0.75</v>
      </c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42" t="str">
        <f>IF('9'!$A8="","",'9'!$A8)</f>
        <v/>
      </c>
      <c r="N16" s="42" t="str">
        <f>IF('9'!$A12="","",'9'!$A12)</f>
        <v/>
      </c>
      <c r="O16" s="42" t="str">
        <f>IF('9'!$A16="","",'9'!$A16)</f>
        <v/>
      </c>
      <c r="P16" s="42"/>
      <c r="Q16" s="42"/>
      <c r="R16" s="42"/>
      <c r="S16" s="42"/>
    </row>
    <row r="17" spans="1:19" x14ac:dyDescent="0.25">
      <c r="A17" s="14">
        <v>10</v>
      </c>
      <c r="B17" s="11">
        <f t="shared" si="0"/>
        <v>1.75</v>
      </c>
      <c r="C17" s="11">
        <v>0.5</v>
      </c>
      <c r="D17" s="11">
        <v>0.25</v>
      </c>
      <c r="E17" s="11">
        <v>1</v>
      </c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42" t="str">
        <f>IF('10'!$A30="","",'10'!$A30)</f>
        <v/>
      </c>
      <c r="N17" s="42" t="str">
        <f>IF('10'!$A34="","",'10'!$A34)</f>
        <v/>
      </c>
      <c r="O17" s="42" t="str">
        <f>IF('10'!$A38="","",'10'!$A38)</f>
        <v/>
      </c>
      <c r="P17" s="42"/>
      <c r="Q17" s="42"/>
      <c r="R17" s="42"/>
      <c r="S17" s="42"/>
    </row>
    <row r="18" spans="1:19" x14ac:dyDescent="0.25">
      <c r="A18" s="14">
        <v>11</v>
      </c>
      <c r="B18" s="11">
        <f t="shared" si="0"/>
        <v>1.25</v>
      </c>
      <c r="C18" s="11">
        <v>0.25</v>
      </c>
      <c r="D18" s="11">
        <v>0.5</v>
      </c>
      <c r="E18" s="11">
        <v>0.5</v>
      </c>
      <c r="F18" s="11"/>
      <c r="G18" s="11"/>
      <c r="H18" s="11"/>
      <c r="I18" s="11"/>
      <c r="J18" s="10" t="str">
        <f t="shared" ca="1" si="1"/>
        <v>Incomplete</v>
      </c>
      <c r="L18" s="14">
        <f t="shared" si="2"/>
        <v>11</v>
      </c>
      <c r="M18" s="42" t="str">
        <f>IF('11'!$A28="","",'11'!$A28)</f>
        <v/>
      </c>
      <c r="N18" s="42" t="str">
        <f>IF('11'!$A32="","",'11'!$A32)</f>
        <v/>
      </c>
      <c r="O18" s="42" t="str">
        <f>IF('11'!$A36="","",'11'!$A36)</f>
        <v/>
      </c>
      <c r="P18" s="42"/>
      <c r="Q18" s="42"/>
      <c r="R18" s="42"/>
      <c r="S18" s="42"/>
    </row>
    <row r="19" spans="1:19" x14ac:dyDescent="0.25">
      <c r="A19" s="14">
        <v>12</v>
      </c>
      <c r="B19" s="11">
        <f t="shared" si="0"/>
        <v>1.75</v>
      </c>
      <c r="C19" s="11">
        <v>1.25</v>
      </c>
      <c r="D19" s="11">
        <v>0.5</v>
      </c>
      <c r="E19" s="11"/>
      <c r="F19" s="11"/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42" t="str">
        <f>IF('12'!$A18="","",'12'!$A18)</f>
        <v/>
      </c>
      <c r="N19" s="42" t="str">
        <f>IF('12'!$A22="","",'12'!$A22)</f>
        <v/>
      </c>
      <c r="O19" s="42"/>
      <c r="P19" s="42"/>
      <c r="Q19" s="42"/>
      <c r="R19" s="42"/>
      <c r="S19" s="42"/>
    </row>
    <row r="20" spans="1:19" x14ac:dyDescent="0.25">
      <c r="A20" s="14">
        <v>13</v>
      </c>
      <c r="B20" s="11">
        <f t="shared" si="0"/>
        <v>1.75</v>
      </c>
      <c r="C20" s="11">
        <v>1.75</v>
      </c>
      <c r="D20" s="11"/>
      <c r="E20" s="11"/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42" t="str">
        <f>IF('13'!$A5="","",'13'!$A5)</f>
        <v/>
      </c>
      <c r="N20" s="42"/>
      <c r="O20" s="42"/>
      <c r="P20" s="42"/>
      <c r="Q20" s="42"/>
      <c r="R20" s="42"/>
      <c r="S20" s="42"/>
    </row>
    <row r="21" spans="1:19" x14ac:dyDescent="0.25">
      <c r="A21" s="14">
        <v>14</v>
      </c>
      <c r="B21" s="11">
        <f t="shared" si="0"/>
        <v>2</v>
      </c>
      <c r="C21" s="11">
        <v>1</v>
      </c>
      <c r="D21" s="11">
        <v>0.5</v>
      </c>
      <c r="E21" s="11">
        <v>0.5</v>
      </c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42" t="str">
        <f>IF('14'!$A11="","",'14'!$A11)</f>
        <v/>
      </c>
      <c r="N21" s="42" t="str">
        <f>IF('14'!$A15="","",'14'!$A15)</f>
        <v/>
      </c>
      <c r="O21" s="42" t="str">
        <f>IF('14'!$A19="","",'14'!$A19)</f>
        <v/>
      </c>
      <c r="P21" s="42"/>
      <c r="Q21" s="42"/>
      <c r="R21" s="42"/>
      <c r="S21" s="42"/>
    </row>
    <row r="22" spans="1:19" x14ac:dyDescent="0.25">
      <c r="A22" s="14">
        <v>15</v>
      </c>
      <c r="B22" s="11">
        <f t="shared" si="0"/>
        <v>2</v>
      </c>
      <c r="C22" s="11">
        <v>0.5</v>
      </c>
      <c r="D22" s="11">
        <v>1</v>
      </c>
      <c r="E22" s="11">
        <v>0.5</v>
      </c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42" t="str">
        <f>IF('15'!$A12="","",'15'!$A12)</f>
        <v/>
      </c>
      <c r="N22" s="42" t="str">
        <f>IF('15'!$A16="","",'15'!$A16)</f>
        <v/>
      </c>
      <c r="O22" s="42" t="str">
        <f>IF('15'!$A20="","",'15'!$A20)</f>
        <v/>
      </c>
      <c r="P22" s="42"/>
      <c r="Q22" s="42"/>
      <c r="R22" s="42"/>
      <c r="S22" s="42"/>
    </row>
    <row r="23" spans="1:19" x14ac:dyDescent="0.25">
      <c r="A23" s="14">
        <v>16</v>
      </c>
      <c r="B23" s="11">
        <f t="shared" si="0"/>
        <v>1.5</v>
      </c>
      <c r="C23" s="11">
        <v>0.75</v>
      </c>
      <c r="D23" s="11">
        <v>0.75</v>
      </c>
      <c r="E23" s="11"/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42" t="str">
        <f>IF('16'!$A8="","",'16'!$A8)</f>
        <v/>
      </c>
      <c r="N23" s="42" t="str">
        <f>IF('16'!$A12="","",'16'!$A12)</f>
        <v/>
      </c>
      <c r="O23" s="42" t="str">
        <f>IF('16'!$A16="","",'16'!$A16)</f>
        <v/>
      </c>
      <c r="P23" s="42" t="str">
        <f>IF('16'!$A20="","",'16'!$A20)</f>
        <v/>
      </c>
      <c r="Q23" s="42"/>
      <c r="R23" s="42"/>
      <c r="S23" s="42"/>
    </row>
    <row r="24" spans="1:19" x14ac:dyDescent="0.25">
      <c r="A24" s="14">
        <v>17</v>
      </c>
      <c r="B24" s="11">
        <f t="shared" si="0"/>
        <v>2.25</v>
      </c>
      <c r="C24" s="11">
        <v>0.75</v>
      </c>
      <c r="D24" s="11">
        <v>1.5</v>
      </c>
      <c r="E24" s="11"/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42" t="str">
        <f>IF('17'!$A8="","",'17'!$A8)</f>
        <v/>
      </c>
      <c r="N24" s="42" t="str">
        <f>IF('17'!$A12="","",'17'!$A12)</f>
        <v/>
      </c>
      <c r="O24" s="42"/>
      <c r="P24" s="42"/>
      <c r="Q24" s="42"/>
      <c r="R24" s="42"/>
      <c r="S24" s="42"/>
    </row>
    <row r="25" spans="1:19" x14ac:dyDescent="0.25">
      <c r="A25" s="14">
        <v>18</v>
      </c>
      <c r="B25" s="11">
        <f t="shared" si="0"/>
        <v>1.75</v>
      </c>
      <c r="C25" s="11">
        <v>1.5</v>
      </c>
      <c r="D25" s="11">
        <v>0.25</v>
      </c>
      <c r="E25" s="11"/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42" t="str">
        <f>IF('18'!$A25="","",'18'!$A25)</f>
        <v/>
      </c>
      <c r="N25" s="42" t="str">
        <f>IF('18'!$A29="","",'18'!$A29)</f>
        <v/>
      </c>
      <c r="O25" s="42"/>
      <c r="P25" s="42"/>
      <c r="Q25" s="42"/>
      <c r="R25" s="42"/>
      <c r="S25" s="42"/>
    </row>
    <row r="26" spans="1:19" x14ac:dyDescent="0.25">
      <c r="A26" s="14">
        <v>19</v>
      </c>
      <c r="B26" s="11">
        <f t="shared" si="0"/>
        <v>3</v>
      </c>
      <c r="C26" s="11">
        <v>3</v>
      </c>
      <c r="D26" s="11"/>
      <c r="E26" s="11"/>
      <c r="F26" s="11"/>
      <c r="G26" s="11"/>
      <c r="H26" s="11"/>
      <c r="I26" s="11"/>
      <c r="J26" s="10" t="str">
        <f t="shared" ca="1" si="1"/>
        <v>Incomplete</v>
      </c>
      <c r="L26" s="14">
        <f t="shared" si="2"/>
        <v>19</v>
      </c>
      <c r="M26" s="42" t="str">
        <f>IF('19'!$A5="","",'19'!$A5)</f>
        <v/>
      </c>
      <c r="N26" s="42"/>
      <c r="O26" s="42"/>
      <c r="P26" s="42"/>
      <c r="Q26" s="42"/>
      <c r="R26" s="42"/>
      <c r="S26" s="42"/>
    </row>
    <row r="27" spans="1:19" x14ac:dyDescent="0.25">
      <c r="A27" s="14">
        <v>20</v>
      </c>
      <c r="B27" s="11">
        <f t="shared" si="0"/>
        <v>2.75</v>
      </c>
      <c r="C27" s="11">
        <v>2.25</v>
      </c>
      <c r="D27" s="11">
        <v>0.5</v>
      </c>
      <c r="E27" s="11"/>
      <c r="F27" s="11"/>
      <c r="G27" s="11"/>
      <c r="H27" s="11"/>
      <c r="I27" s="11"/>
      <c r="J27" s="10" t="str">
        <f t="shared" ref="J27:J31" ca="1" si="3">INDIRECT("'"&amp;A27&amp;"'!B1")</f>
        <v>Incomplete</v>
      </c>
      <c r="L27" s="14">
        <f t="shared" ref="L27:L31" si="4">A27</f>
        <v>20</v>
      </c>
      <c r="M27" s="42" t="str">
        <f>IF('20'!$A26="","",'20'!$A26)</f>
        <v/>
      </c>
      <c r="N27" s="42" t="str">
        <f>IF('20'!$A30="","",'20'!$A30)</f>
        <v/>
      </c>
      <c r="O27" s="42"/>
      <c r="P27" s="42"/>
      <c r="Q27" s="42"/>
      <c r="R27" s="42"/>
      <c r="S27" s="42"/>
    </row>
    <row r="28" spans="1:19" x14ac:dyDescent="0.25">
      <c r="A28" s="14">
        <v>21</v>
      </c>
      <c r="B28" s="11">
        <f t="shared" si="0"/>
        <v>2.75</v>
      </c>
      <c r="C28" s="11">
        <v>2.75</v>
      </c>
      <c r="D28" s="11"/>
      <c r="E28" s="11"/>
      <c r="F28" s="11"/>
      <c r="G28" s="11"/>
      <c r="H28" s="11"/>
      <c r="I28" s="11"/>
      <c r="J28" s="10" t="str">
        <f t="shared" ca="1" si="3"/>
        <v>Incomplete</v>
      </c>
      <c r="L28" s="14">
        <f t="shared" si="4"/>
        <v>21</v>
      </c>
      <c r="M28" s="42" t="str">
        <f>IF('21'!$A5="","",'21'!$A5)</f>
        <v/>
      </c>
      <c r="N28" s="42"/>
      <c r="O28" s="42"/>
      <c r="P28" s="42"/>
      <c r="Q28" s="42"/>
      <c r="R28" s="42"/>
      <c r="S28" s="42"/>
    </row>
    <row r="29" spans="1:19" x14ac:dyDescent="0.25">
      <c r="A29" s="14">
        <v>22</v>
      </c>
      <c r="B29" s="11">
        <f t="shared" si="0"/>
        <v>2.25</v>
      </c>
      <c r="C29" s="11">
        <v>1.75</v>
      </c>
      <c r="D29" s="11">
        <v>0.5</v>
      </c>
      <c r="E29" s="11"/>
      <c r="F29" s="11"/>
      <c r="G29" s="11"/>
      <c r="H29" s="11"/>
      <c r="I29" s="11"/>
      <c r="J29" s="10" t="str">
        <f t="shared" ca="1" si="3"/>
        <v>Incomplete</v>
      </c>
      <c r="L29" s="14">
        <f t="shared" si="4"/>
        <v>22</v>
      </c>
      <c r="M29" s="42" t="str">
        <f>IF('22'!$A25="","",'22'!$A25)</f>
        <v/>
      </c>
      <c r="N29" s="42" t="str">
        <f>IF('22'!$A29="","",'22'!$A29)</f>
        <v/>
      </c>
      <c r="O29" s="42"/>
      <c r="P29" s="42"/>
      <c r="Q29" s="42"/>
      <c r="R29" s="42"/>
      <c r="S29" s="42"/>
    </row>
    <row r="30" spans="1:19" x14ac:dyDescent="0.25">
      <c r="A30" s="18">
        <v>23</v>
      </c>
      <c r="B30" s="11">
        <f t="shared" si="0"/>
        <v>2</v>
      </c>
      <c r="C30" s="11">
        <v>2</v>
      </c>
      <c r="D30" s="11"/>
      <c r="E30" s="11"/>
      <c r="F30" s="11"/>
      <c r="G30" s="11"/>
      <c r="H30" s="11"/>
      <c r="I30" s="11"/>
      <c r="J30" s="10" t="str">
        <f t="shared" ca="1" si="3"/>
        <v>Incomplete</v>
      </c>
      <c r="L30" s="14">
        <f t="shared" si="4"/>
        <v>23</v>
      </c>
      <c r="M30" s="42" t="str">
        <f>IF('23'!$A5="","",'23'!$A5)</f>
        <v/>
      </c>
      <c r="N30" s="42"/>
      <c r="O30" s="42"/>
      <c r="P30" s="42"/>
      <c r="Q30" s="42"/>
      <c r="R30" s="42"/>
      <c r="S30" s="42"/>
    </row>
    <row r="31" spans="1:19" x14ac:dyDescent="0.25">
      <c r="A31" s="18">
        <v>24</v>
      </c>
      <c r="B31" s="11">
        <f t="shared" si="0"/>
        <v>2.25</v>
      </c>
      <c r="C31" s="11">
        <v>1.5</v>
      </c>
      <c r="D31" s="11">
        <v>0.75</v>
      </c>
      <c r="E31" s="11"/>
      <c r="F31" s="11"/>
      <c r="G31" s="11"/>
      <c r="H31" s="11"/>
      <c r="I31" s="11"/>
      <c r="J31" s="10" t="str">
        <f t="shared" ca="1" si="3"/>
        <v>Incomplete</v>
      </c>
      <c r="L31" s="14">
        <f t="shared" si="4"/>
        <v>24</v>
      </c>
      <c r="M31" s="42" t="str">
        <f>IF('24'!$A24="","",'24'!$A24)</f>
        <v/>
      </c>
      <c r="N31" s="42" t="str">
        <f>IF('24'!$A28="","",'24'!$A28)</f>
        <v/>
      </c>
      <c r="O31" s="42"/>
      <c r="P31" s="42"/>
      <c r="Q31" s="42"/>
      <c r="R31" s="42"/>
      <c r="S31" s="42"/>
    </row>
    <row r="32" spans="1:19" x14ac:dyDescent="0.25">
      <c r="A32" s="18">
        <v>25</v>
      </c>
      <c r="B32" s="11">
        <f t="shared" ref="B32" si="5">SUM(C32:I32)</f>
        <v>1.75</v>
      </c>
      <c r="C32" s="11">
        <v>1.25</v>
      </c>
      <c r="D32" s="11">
        <v>0.5</v>
      </c>
      <c r="E32" s="11"/>
      <c r="F32" s="11"/>
      <c r="G32" s="11"/>
      <c r="H32" s="11"/>
      <c r="I32" s="11"/>
      <c r="J32" s="10" t="str">
        <f t="shared" ref="J32" ca="1" si="6">INDIRECT("'"&amp;A32&amp;"'!B1")</f>
        <v>Incomplete</v>
      </c>
      <c r="L32" s="14">
        <f t="shared" ref="L32" si="7">A32</f>
        <v>25</v>
      </c>
      <c r="M32" s="42" t="str">
        <f>IF('25'!$A21="","",'25'!$A21)</f>
        <v/>
      </c>
      <c r="N32" s="42" t="str">
        <f>IF('25'!$A26="","",'25'!$A26)</f>
        <v/>
      </c>
      <c r="O32" s="42"/>
      <c r="P32" s="42" t="str">
        <f>IF('24'!$A29="","",'24'!$A29)</f>
        <v/>
      </c>
      <c r="Q32" s="42"/>
      <c r="R32" s="42"/>
      <c r="S32" s="42"/>
    </row>
  </sheetData>
  <mergeCells count="1">
    <mergeCell ref="B6:B7"/>
  </mergeCells>
  <conditionalFormatting sqref="J8:J31">
    <cfRule type="cellIs" dxfId="94" priority="205" operator="equal">
      <formula>"Finished"</formula>
    </cfRule>
    <cfRule type="cellIs" dxfId="93" priority="206" operator="equal">
      <formula>"Flag for Review"</formula>
    </cfRule>
    <cfRule type="cellIs" dxfId="92" priority="207" operator="equal">
      <formula>"Incomplete"</formula>
    </cfRule>
  </conditionalFormatting>
  <conditionalFormatting sqref="P2">
    <cfRule type="expression" dxfId="91" priority="44">
      <formula>LEN(P2)=0</formula>
    </cfRule>
    <cfRule type="cellIs" dxfId="90" priority="202" operator="greaterThanOrEqual">
      <formula>0.75</formula>
    </cfRule>
    <cfRule type="cellIs" dxfId="89" priority="203" operator="greaterThanOrEqual">
      <formula>0.65</formula>
    </cfRule>
    <cfRule type="cellIs" dxfId="88" priority="204" operator="greaterThanOrEqual">
      <formula>0</formula>
    </cfRule>
  </conditionalFormatting>
  <conditionalFormatting sqref="C8:I31">
    <cfRule type="containsBlanks" dxfId="87" priority="208">
      <formula>LEN(TRIM(C8))=0</formula>
    </cfRule>
  </conditionalFormatting>
  <conditionalFormatting sqref="M8:S31">
    <cfRule type="expression" dxfId="86" priority="17">
      <formula>C8=""</formula>
    </cfRule>
    <cfRule type="expression" dxfId="85" priority="18">
      <formula>M8/C8&gt;=0.75</formula>
    </cfRule>
    <cfRule type="expression" dxfId="84" priority="19">
      <formula>M8/C8&gt;=0.65</formula>
    </cfRule>
    <cfRule type="expression" dxfId="83" priority="20">
      <formula>M8/C8&gt;=0</formula>
    </cfRule>
  </conditionalFormatting>
  <conditionalFormatting sqref="J32">
    <cfRule type="cellIs" dxfId="82" priority="5" operator="equal">
      <formula>"Finished"</formula>
    </cfRule>
    <cfRule type="cellIs" dxfId="81" priority="6" operator="equal">
      <formula>"Flag for Review"</formula>
    </cfRule>
    <cfRule type="cellIs" dxfId="80" priority="7" operator="equal">
      <formula>"Incomplete"</formula>
    </cfRule>
  </conditionalFormatting>
  <conditionalFormatting sqref="C32:I32">
    <cfRule type="containsBlanks" dxfId="79" priority="8">
      <formula>LEN(TRIM(C32))=0</formula>
    </cfRule>
  </conditionalFormatting>
  <conditionalFormatting sqref="M32:S32">
    <cfRule type="expression" dxfId="78" priority="1">
      <formula>C32=""</formula>
    </cfRule>
    <cfRule type="expression" dxfId="77" priority="2">
      <formula>M32/C32&gt;=0.75</formula>
    </cfRule>
    <cfRule type="expression" dxfId="76" priority="3">
      <formula>M32/C32&gt;=0.65</formula>
    </cfRule>
    <cfRule type="expression" dxfId="75" priority="4">
      <formula>M32/C32&gt;=0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L32" location="'25'!A1" display="'25'!A1"/>
    <hyperlink ref="A32" location="'25'!A1" display="'25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2"/>
  <sheetViews>
    <sheetView zoomScaleNormal="100" workbookViewId="0"/>
  </sheetViews>
  <sheetFormatPr defaultColWidth="9.140625" defaultRowHeight="15" x14ac:dyDescent="0.25"/>
  <cols>
    <col min="1" max="1" width="9.140625" style="29"/>
    <col min="2" max="2" width="16" style="29" bestFit="1" customWidth="1"/>
    <col min="3" max="9" width="11.5703125" style="29" customWidth="1"/>
    <col min="10" max="16384" width="9.140625" style="29"/>
  </cols>
  <sheetData>
    <row r="1" spans="1:13" x14ac:dyDescent="0.25">
      <c r="A1" s="7">
        <v>1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6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 t="s">
        <v>59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Grid'!B:B,MATCH('1'!A1,'Point Grid'!A:A,0))</f>
        <v>1.75</v>
      </c>
      <c r="B4" s="24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x14ac:dyDescent="0.25">
      <c r="A5" s="81"/>
      <c r="B5" s="183" t="s">
        <v>60</v>
      </c>
      <c r="C5" s="96" t="s">
        <v>61</v>
      </c>
      <c r="D5" s="97" t="s">
        <v>44</v>
      </c>
      <c r="E5" s="24"/>
      <c r="F5" s="24"/>
      <c r="G5" s="24"/>
      <c r="H5" s="24"/>
      <c r="I5" s="25"/>
      <c r="J5" s="181"/>
      <c r="K5" s="182"/>
      <c r="L5" s="182"/>
      <c r="M5" s="182"/>
    </row>
    <row r="6" spans="1:13" x14ac:dyDescent="0.25">
      <c r="A6" s="33"/>
      <c r="B6" s="98" t="s">
        <v>62</v>
      </c>
      <c r="C6" s="184" t="s">
        <v>45</v>
      </c>
      <c r="D6" s="124" t="s">
        <v>45</v>
      </c>
      <c r="E6" s="24"/>
      <c r="F6" s="24"/>
      <c r="G6" s="24"/>
      <c r="H6" s="24"/>
      <c r="I6" s="25"/>
      <c r="J6" s="181"/>
      <c r="K6" s="182"/>
      <c r="L6" s="182"/>
      <c r="M6" s="182"/>
    </row>
    <row r="7" spans="1:13" x14ac:dyDescent="0.25">
      <c r="A7" s="9"/>
      <c r="B7" s="185" t="s">
        <v>63</v>
      </c>
      <c r="C7" s="186">
        <v>100</v>
      </c>
      <c r="D7" s="411">
        <v>5</v>
      </c>
      <c r="E7" s="24"/>
      <c r="F7" s="24"/>
      <c r="G7" s="24"/>
      <c r="H7" s="24"/>
      <c r="I7" s="25"/>
      <c r="J7" s="181"/>
      <c r="K7" s="182"/>
      <c r="L7" s="182"/>
      <c r="M7" s="182"/>
    </row>
    <row r="8" spans="1:13" x14ac:dyDescent="0.25">
      <c r="A8" s="81"/>
      <c r="B8" s="187" t="s">
        <v>64</v>
      </c>
      <c r="C8" s="188">
        <v>450</v>
      </c>
      <c r="D8" s="412">
        <v>247.5</v>
      </c>
      <c r="E8" s="172"/>
      <c r="F8" s="172"/>
      <c r="G8" s="172"/>
      <c r="H8" s="172"/>
      <c r="I8" s="25"/>
      <c r="J8" s="181"/>
      <c r="K8" s="182"/>
      <c r="L8" s="182"/>
      <c r="M8" s="182"/>
    </row>
    <row r="9" spans="1:13" x14ac:dyDescent="0.25">
      <c r="A9" s="33"/>
      <c r="B9" s="187" t="s">
        <v>65</v>
      </c>
      <c r="C9" s="188">
        <v>400</v>
      </c>
      <c r="D9" s="412">
        <v>427.5</v>
      </c>
      <c r="E9" s="172"/>
      <c r="F9" s="172"/>
      <c r="G9" s="172"/>
      <c r="H9" s="172"/>
      <c r="I9" s="25"/>
      <c r="J9" s="181"/>
      <c r="K9" s="182"/>
      <c r="L9" s="182"/>
      <c r="M9" s="182"/>
    </row>
    <row r="10" spans="1:13" x14ac:dyDescent="0.25">
      <c r="A10" s="33"/>
      <c r="B10" s="185" t="s">
        <v>66</v>
      </c>
      <c r="C10" s="186">
        <v>100</v>
      </c>
      <c r="D10" s="411">
        <v>52.5</v>
      </c>
      <c r="E10" s="24"/>
      <c r="F10" s="24"/>
      <c r="G10" s="24"/>
      <c r="H10" s="24"/>
      <c r="I10" s="25"/>
      <c r="J10" s="181"/>
      <c r="K10" s="182"/>
      <c r="L10" s="182"/>
      <c r="M10" s="182"/>
    </row>
    <row r="11" spans="1:13" x14ac:dyDescent="0.25">
      <c r="A11" s="9"/>
      <c r="B11" s="185" t="s">
        <v>67</v>
      </c>
      <c r="C11" s="186">
        <v>125</v>
      </c>
      <c r="D11" s="411">
        <v>53.75</v>
      </c>
      <c r="E11" s="24"/>
      <c r="F11" s="24"/>
      <c r="G11" s="24"/>
      <c r="H11" s="24"/>
      <c r="I11" s="25"/>
      <c r="J11" s="181"/>
      <c r="K11" s="182"/>
      <c r="L11" s="182"/>
      <c r="M11" s="182"/>
    </row>
    <row r="12" spans="1:13" x14ac:dyDescent="0.25">
      <c r="A12" s="62"/>
      <c r="B12" s="185" t="s">
        <v>68</v>
      </c>
      <c r="C12" s="188">
        <v>550</v>
      </c>
      <c r="D12" s="412">
        <v>528.75</v>
      </c>
      <c r="E12" s="172"/>
      <c r="F12" s="172"/>
      <c r="G12" s="172"/>
      <c r="H12" s="172"/>
      <c r="I12" s="25"/>
      <c r="J12" s="181"/>
      <c r="K12" s="182"/>
      <c r="L12" s="182"/>
      <c r="M12" s="182"/>
    </row>
    <row r="13" spans="1:13" x14ac:dyDescent="0.25">
      <c r="A13" s="33"/>
      <c r="B13" s="185" t="s">
        <v>69</v>
      </c>
      <c r="C13" s="188">
        <v>475</v>
      </c>
      <c r="D13" s="412">
        <v>562.5</v>
      </c>
      <c r="E13" s="172"/>
      <c r="F13" s="172"/>
      <c r="G13" s="172"/>
      <c r="H13" s="172"/>
      <c r="I13" s="25"/>
      <c r="J13" s="181"/>
      <c r="K13" s="182"/>
      <c r="L13" s="182"/>
      <c r="M13" s="182"/>
    </row>
    <row r="14" spans="1:13" x14ac:dyDescent="0.25">
      <c r="A14" s="33"/>
      <c r="B14" s="98" t="s">
        <v>70</v>
      </c>
      <c r="C14" s="184">
        <v>30</v>
      </c>
      <c r="D14" s="413">
        <v>59</v>
      </c>
      <c r="E14" s="24"/>
      <c r="F14" s="24"/>
      <c r="G14" s="24"/>
      <c r="H14" s="24"/>
      <c r="I14" s="25"/>
      <c r="J14" s="181"/>
      <c r="K14" s="182"/>
      <c r="L14" s="182"/>
      <c r="M14" s="182"/>
    </row>
    <row r="15" spans="1:13" x14ac:dyDescent="0.25">
      <c r="A15" s="9"/>
      <c r="B15" s="24"/>
      <c r="C15" s="24"/>
      <c r="D15" s="24"/>
      <c r="E15" s="24"/>
      <c r="F15" s="24"/>
      <c r="G15" s="24"/>
      <c r="H15" s="24"/>
      <c r="I15" s="25"/>
      <c r="J15" s="181"/>
      <c r="K15" s="182"/>
      <c r="L15" s="182"/>
      <c r="M15" s="182"/>
    </row>
    <row r="16" spans="1:13" x14ac:dyDescent="0.25">
      <c r="A16" s="62"/>
      <c r="B16" s="24" t="s">
        <v>75</v>
      </c>
      <c r="C16" s="24"/>
      <c r="D16" s="24"/>
      <c r="E16" s="24"/>
      <c r="F16" s="24"/>
      <c r="G16" s="24"/>
      <c r="H16" s="24"/>
      <c r="I16" s="25"/>
      <c r="J16" s="181"/>
      <c r="K16" s="182"/>
      <c r="L16" s="182"/>
      <c r="M16" s="182"/>
    </row>
    <row r="17" spans="1:13" x14ac:dyDescent="0.25">
      <c r="A17" s="33"/>
      <c r="B17" s="24" t="s">
        <v>76</v>
      </c>
      <c r="C17" s="24"/>
      <c r="D17" s="24"/>
      <c r="E17" s="24"/>
      <c r="F17" s="24"/>
      <c r="G17" s="24"/>
      <c r="H17" s="24"/>
      <c r="I17" s="25"/>
      <c r="J17" s="181"/>
      <c r="K17" s="182"/>
      <c r="L17" s="182"/>
      <c r="M17" s="182"/>
    </row>
    <row r="18" spans="1:13" x14ac:dyDescent="0.25">
      <c r="A18" s="33"/>
      <c r="B18" s="24" t="s">
        <v>77</v>
      </c>
      <c r="C18" s="24"/>
      <c r="D18" s="24"/>
      <c r="E18" s="24"/>
      <c r="F18" s="24"/>
      <c r="G18" s="24"/>
      <c r="H18" s="24"/>
      <c r="I18" s="25"/>
      <c r="J18" s="181"/>
      <c r="K18" s="182"/>
      <c r="L18" s="182"/>
      <c r="M18" s="182"/>
    </row>
    <row r="19" spans="1:13" x14ac:dyDescent="0.25">
      <c r="A19" s="33"/>
      <c r="B19" s="24" t="s">
        <v>81</v>
      </c>
      <c r="C19" s="24"/>
      <c r="D19" s="24"/>
      <c r="E19" s="24"/>
      <c r="F19" s="24"/>
      <c r="G19" s="24"/>
      <c r="H19" s="24"/>
      <c r="I19" s="25"/>
      <c r="J19" s="181"/>
      <c r="K19" s="182"/>
      <c r="L19" s="182"/>
      <c r="M19" s="182"/>
    </row>
    <row r="20" spans="1:13" x14ac:dyDescent="0.25">
      <c r="A20" s="62"/>
      <c r="B20" s="24" t="s">
        <v>78</v>
      </c>
      <c r="C20" s="24"/>
      <c r="D20" s="24"/>
      <c r="E20" s="24"/>
      <c r="F20" s="24"/>
      <c r="G20" s="24"/>
      <c r="H20" s="24"/>
      <c r="I20" s="25"/>
      <c r="J20" s="181"/>
      <c r="K20" s="182"/>
      <c r="L20" s="182"/>
      <c r="M20" s="182"/>
    </row>
    <row r="21" spans="1:13" x14ac:dyDescent="0.25">
      <c r="A21" s="81"/>
      <c r="B21" s="172" t="s">
        <v>79</v>
      </c>
      <c r="C21" s="172"/>
      <c r="D21" s="172"/>
      <c r="E21" s="172"/>
      <c r="F21" s="172"/>
      <c r="G21" s="172"/>
      <c r="H21" s="172"/>
      <c r="I21" s="189"/>
      <c r="J21" s="181"/>
      <c r="K21" s="182"/>
      <c r="L21" s="182"/>
      <c r="M21" s="182"/>
    </row>
    <row r="22" spans="1:13" x14ac:dyDescent="0.25">
      <c r="A22" s="81"/>
      <c r="B22" s="172" t="s">
        <v>80</v>
      </c>
      <c r="C22" s="172"/>
      <c r="D22" s="172"/>
      <c r="E22" s="172"/>
      <c r="F22" s="172"/>
      <c r="G22" s="172"/>
      <c r="H22" s="172"/>
      <c r="I22" s="189"/>
      <c r="J22" s="181"/>
      <c r="K22" s="182"/>
      <c r="L22" s="182"/>
      <c r="M22" s="182"/>
    </row>
    <row r="23" spans="1:13" x14ac:dyDescent="0.25">
      <c r="A23" s="81"/>
      <c r="B23" s="172"/>
      <c r="C23" s="172"/>
      <c r="D23" s="172"/>
      <c r="E23" s="172"/>
      <c r="F23" s="172"/>
      <c r="G23" s="172"/>
      <c r="H23" s="172"/>
      <c r="I23" s="189"/>
      <c r="J23" s="181"/>
      <c r="K23" s="182"/>
      <c r="L23" s="182"/>
      <c r="M23" s="182"/>
    </row>
    <row r="24" spans="1:13" x14ac:dyDescent="0.25">
      <c r="A24" s="33" t="s">
        <v>2</v>
      </c>
      <c r="B24" s="139" t="s">
        <v>71</v>
      </c>
      <c r="C24" s="172"/>
      <c r="D24" s="172"/>
      <c r="E24" s="172"/>
      <c r="F24" s="172"/>
      <c r="G24" s="172"/>
      <c r="H24" s="172"/>
      <c r="I24" s="189"/>
      <c r="J24" s="181"/>
      <c r="K24" s="182"/>
      <c r="L24" s="182"/>
      <c r="M24" s="182"/>
    </row>
    <row r="25" spans="1:13" ht="15.75" thickBot="1" x14ac:dyDescent="0.3">
      <c r="A25" s="9">
        <f>INDEX('Point Grid'!$C$8:$I$32,MATCH($A$1,'Point Grid'!$A$8:$A$32,0),MATCH(A24,'Point Grid'!$C$7:$I$7,0))</f>
        <v>0.5</v>
      </c>
      <c r="B25" s="172"/>
      <c r="C25" s="172"/>
      <c r="D25" s="172"/>
      <c r="E25" s="172"/>
      <c r="F25" s="172"/>
      <c r="G25" s="172"/>
      <c r="H25" s="172"/>
      <c r="I25" s="189"/>
      <c r="J25" s="181"/>
      <c r="K25" s="182"/>
      <c r="L25" s="182"/>
      <c r="M25" s="182"/>
    </row>
    <row r="26" spans="1:13" ht="15.75" thickBot="1" x14ac:dyDescent="0.3">
      <c r="A26" s="5"/>
      <c r="B26" s="172"/>
      <c r="C26" s="172"/>
      <c r="D26" s="172"/>
      <c r="E26" s="172"/>
      <c r="F26" s="172"/>
      <c r="G26" s="172"/>
      <c r="H26" s="172"/>
      <c r="I26" s="189"/>
      <c r="J26" s="181"/>
      <c r="K26" s="182"/>
      <c r="L26" s="182"/>
      <c r="M26" s="182"/>
    </row>
    <row r="27" spans="1:13" x14ac:dyDescent="0.25">
      <c r="A27" s="81"/>
      <c r="B27" s="172"/>
      <c r="C27" s="172"/>
      <c r="D27" s="172"/>
      <c r="E27" s="172"/>
      <c r="F27" s="172"/>
      <c r="G27" s="172"/>
      <c r="H27" s="172"/>
      <c r="I27" s="189"/>
      <c r="J27" s="181"/>
      <c r="K27" s="182"/>
      <c r="L27" s="182"/>
      <c r="M27" s="182"/>
    </row>
    <row r="28" spans="1:13" x14ac:dyDescent="0.25">
      <c r="A28" s="33" t="s">
        <v>3</v>
      </c>
      <c r="B28" s="172" t="s">
        <v>72</v>
      </c>
      <c r="C28" s="172"/>
      <c r="D28" s="172"/>
      <c r="E28" s="172"/>
      <c r="F28" s="172"/>
      <c r="G28" s="172"/>
      <c r="H28" s="172"/>
      <c r="I28" s="189"/>
      <c r="J28" s="181"/>
      <c r="K28" s="182"/>
      <c r="L28" s="182"/>
      <c r="M28" s="182"/>
    </row>
    <row r="29" spans="1:13" ht="15.75" thickBot="1" x14ac:dyDescent="0.3">
      <c r="A29" s="9">
        <f>INDEX('Point Grid'!$C$8:$I$32,MATCH($A$1,'Point Grid'!$A$8:$A$32,0),MATCH(A28,'Point Grid'!$C$7:$I$7,0))</f>
        <v>0.25</v>
      </c>
      <c r="B29" s="172"/>
      <c r="C29" s="172"/>
      <c r="D29" s="172"/>
      <c r="E29" s="172"/>
      <c r="F29" s="172"/>
      <c r="G29" s="172"/>
      <c r="H29" s="172"/>
      <c r="I29" s="189"/>
      <c r="J29" s="181"/>
      <c r="K29" s="182"/>
      <c r="L29" s="182"/>
      <c r="M29" s="182"/>
    </row>
    <row r="30" spans="1:13" ht="15.75" thickBot="1" x14ac:dyDescent="0.3">
      <c r="A30" s="5"/>
      <c r="B30" s="172"/>
      <c r="C30" s="172"/>
      <c r="D30" s="172"/>
      <c r="E30" s="172"/>
      <c r="F30" s="172"/>
      <c r="G30" s="172"/>
      <c r="H30" s="172"/>
      <c r="I30" s="189"/>
      <c r="J30" s="181"/>
      <c r="K30" s="182"/>
      <c r="L30" s="182"/>
      <c r="M30" s="182"/>
    </row>
    <row r="31" spans="1:13" x14ac:dyDescent="0.25">
      <c r="A31" s="81"/>
      <c r="B31" s="172"/>
      <c r="C31" s="172"/>
      <c r="D31" s="172"/>
      <c r="E31" s="172"/>
      <c r="F31" s="172"/>
      <c r="G31" s="172"/>
      <c r="H31" s="172"/>
      <c r="I31" s="189"/>
      <c r="J31" s="181"/>
      <c r="K31" s="182"/>
      <c r="L31" s="182"/>
      <c r="M31" s="182"/>
    </row>
    <row r="32" spans="1:13" x14ac:dyDescent="0.25">
      <c r="A32" s="33" t="s">
        <v>4</v>
      </c>
      <c r="B32" s="172" t="s">
        <v>73</v>
      </c>
      <c r="C32" s="172"/>
      <c r="D32" s="172"/>
      <c r="E32" s="172"/>
      <c r="F32" s="172"/>
      <c r="G32" s="172"/>
      <c r="H32" s="172"/>
      <c r="I32" s="189"/>
      <c r="J32" s="181"/>
      <c r="K32" s="182"/>
      <c r="L32" s="182"/>
      <c r="M32" s="182"/>
    </row>
    <row r="33" spans="1:13" ht="15.75" thickBot="1" x14ac:dyDescent="0.3">
      <c r="A33" s="9">
        <f>INDEX('Point Grid'!$C$8:$I$32,MATCH($A$1,'Point Grid'!$A$8:$A$32,0),MATCH(A32,'Point Grid'!$C$7:$I$7,0))</f>
        <v>0.5</v>
      </c>
      <c r="B33" s="172"/>
      <c r="C33" s="172"/>
      <c r="D33" s="172"/>
      <c r="E33" s="172"/>
      <c r="F33" s="172"/>
      <c r="G33" s="172"/>
      <c r="H33" s="172"/>
      <c r="I33" s="189"/>
      <c r="J33" s="181"/>
      <c r="K33" s="182"/>
      <c r="L33" s="182"/>
      <c r="M33" s="182"/>
    </row>
    <row r="34" spans="1:13" ht="15.75" thickBot="1" x14ac:dyDescent="0.3">
      <c r="A34" s="5"/>
      <c r="B34" s="172"/>
      <c r="C34" s="172"/>
      <c r="D34" s="172"/>
      <c r="E34" s="172"/>
      <c r="F34" s="172"/>
      <c r="G34" s="172"/>
      <c r="H34" s="172"/>
      <c r="I34" s="189"/>
      <c r="J34" s="181"/>
      <c r="K34" s="182"/>
      <c r="L34" s="182"/>
      <c r="M34" s="182"/>
    </row>
    <row r="35" spans="1:13" x14ac:dyDescent="0.25">
      <c r="A35" s="81"/>
      <c r="B35" s="172"/>
      <c r="C35" s="172"/>
      <c r="D35" s="172"/>
      <c r="E35" s="172"/>
      <c r="F35" s="172"/>
      <c r="G35" s="172"/>
      <c r="H35" s="172"/>
      <c r="I35" s="189"/>
      <c r="J35" s="181"/>
      <c r="K35" s="182"/>
      <c r="L35" s="182"/>
      <c r="M35" s="182"/>
    </row>
    <row r="36" spans="1:13" x14ac:dyDescent="0.25">
      <c r="A36" s="33" t="s">
        <v>5</v>
      </c>
      <c r="B36" s="172" t="s">
        <v>74</v>
      </c>
      <c r="C36" s="172"/>
      <c r="D36" s="172"/>
      <c r="E36" s="172"/>
      <c r="F36" s="172"/>
      <c r="G36" s="172"/>
      <c r="H36" s="172"/>
      <c r="I36" s="189"/>
      <c r="J36" s="181"/>
      <c r="K36" s="182"/>
      <c r="L36" s="182"/>
      <c r="M36" s="182"/>
    </row>
    <row r="37" spans="1:13" ht="15.75" thickBot="1" x14ac:dyDescent="0.3">
      <c r="A37" s="9">
        <f>INDEX('Point Grid'!$C$8:$I$32,MATCH($A$1,'Point Grid'!$A$8:$A$32,0),MATCH(A36,'Point Grid'!$C$7:$I$7,0))</f>
        <v>0.5</v>
      </c>
      <c r="B37" s="172"/>
      <c r="C37" s="172"/>
      <c r="D37" s="172"/>
      <c r="E37" s="172"/>
      <c r="F37" s="172"/>
      <c r="G37" s="172"/>
      <c r="H37" s="172"/>
      <c r="I37" s="189"/>
      <c r="J37" s="181"/>
      <c r="K37" s="182"/>
      <c r="L37" s="182"/>
      <c r="M37" s="182"/>
    </row>
    <row r="38" spans="1:13" ht="15.75" thickBot="1" x14ac:dyDescent="0.3">
      <c r="A38" s="5"/>
      <c r="B38" s="172"/>
      <c r="C38" s="172"/>
      <c r="D38" s="172"/>
      <c r="E38" s="172"/>
      <c r="F38" s="172"/>
      <c r="G38" s="172"/>
      <c r="H38" s="172"/>
      <c r="I38" s="189"/>
      <c r="J38" s="181"/>
      <c r="K38" s="182"/>
      <c r="L38" s="182"/>
      <c r="M38" s="182"/>
    </row>
    <row r="39" spans="1:13" ht="15.75" thickBot="1" x14ac:dyDescent="0.3">
      <c r="A39" s="82"/>
      <c r="B39" s="190"/>
      <c r="C39" s="190"/>
      <c r="D39" s="190"/>
      <c r="E39" s="190"/>
      <c r="F39" s="190"/>
      <c r="G39" s="190"/>
      <c r="H39" s="190"/>
      <c r="I39" s="191"/>
      <c r="J39" s="181"/>
      <c r="K39" s="182"/>
      <c r="L39" s="182"/>
      <c r="M39" s="182"/>
    </row>
    <row r="40" spans="1:13" x14ac:dyDescent="0.25">
      <c r="A40" s="41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A41" s="41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A42" s="41"/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A44" s="41"/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L47" s="182"/>
      <c r="M47" s="182"/>
    </row>
    <row r="48" spans="1:13" x14ac:dyDescent="0.25"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82"/>
    </row>
    <row r="49" spans="2:13" x14ac:dyDescent="0.25"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2"/>
      <c r="M49" s="182"/>
    </row>
    <row r="50" spans="2:13" x14ac:dyDescent="0.25"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82"/>
      <c r="M50" s="182"/>
    </row>
    <row r="51" spans="2:13" x14ac:dyDescent="0.25"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182"/>
      <c r="M51" s="182"/>
    </row>
    <row r="52" spans="2:13" x14ac:dyDescent="0.25"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182"/>
      <c r="M52" s="182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0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5"/>
  <sheetViews>
    <sheetView zoomScaleNormal="100" workbookViewId="0"/>
  </sheetViews>
  <sheetFormatPr defaultColWidth="9.140625" defaultRowHeight="15" x14ac:dyDescent="0.25"/>
  <cols>
    <col min="1" max="1" width="9.140625" style="29"/>
    <col min="2" max="2" width="14.140625" style="29" customWidth="1"/>
    <col min="3" max="4" width="19.85546875" style="29" customWidth="1"/>
    <col min="5" max="5" width="12.42578125" style="29" customWidth="1"/>
    <col min="6" max="9" width="9.28515625" style="29" customWidth="1"/>
    <col min="10" max="16384" width="9.140625" style="29"/>
  </cols>
  <sheetData>
    <row r="1" spans="1:13" x14ac:dyDescent="0.25">
      <c r="A1" s="7">
        <v>2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7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 t="s">
        <v>82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Grid'!B:B,MATCH('2'!A1,'Point Grid'!A:A,0))</f>
        <v>1.75</v>
      </c>
      <c r="B4" s="24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s="46" customFormat="1" ht="15" customHeight="1" x14ac:dyDescent="0.25">
      <c r="A5" s="45"/>
      <c r="B5" s="53" t="s">
        <v>83</v>
      </c>
      <c r="C5" s="56" t="s">
        <v>36</v>
      </c>
      <c r="D5" s="56" t="s">
        <v>84</v>
      </c>
      <c r="E5" s="99" t="s">
        <v>61</v>
      </c>
      <c r="F5" s="93"/>
      <c r="G5" s="93"/>
      <c r="H5" s="47"/>
      <c r="I5" s="328"/>
      <c r="J5" s="383"/>
      <c r="K5" s="384"/>
      <c r="L5" s="384"/>
      <c r="M5" s="384"/>
    </row>
    <row r="6" spans="1:13" s="46" customFormat="1" ht="15" customHeight="1" x14ac:dyDescent="0.25">
      <c r="A6" s="45"/>
      <c r="B6" s="55"/>
      <c r="C6" s="51"/>
      <c r="D6" s="51"/>
      <c r="E6" s="100" t="s">
        <v>35</v>
      </c>
      <c r="F6" s="93"/>
      <c r="G6" s="93"/>
      <c r="H6" s="47"/>
      <c r="I6" s="328"/>
      <c r="J6" s="383"/>
      <c r="K6" s="384"/>
      <c r="L6" s="384"/>
      <c r="M6" s="384"/>
    </row>
    <row r="7" spans="1:13" s="46" customFormat="1" ht="15" customHeight="1" x14ac:dyDescent="0.25">
      <c r="A7" s="84"/>
      <c r="B7" s="54" t="s">
        <v>47</v>
      </c>
      <c r="C7" s="185" t="s">
        <v>85</v>
      </c>
      <c r="D7" s="185" t="s">
        <v>86</v>
      </c>
      <c r="E7" s="407">
        <v>1200</v>
      </c>
      <c r="F7" s="317"/>
      <c r="G7" s="48"/>
      <c r="H7" s="48"/>
      <c r="I7" s="328"/>
      <c r="J7" s="383"/>
      <c r="K7" s="384"/>
      <c r="L7" s="384"/>
      <c r="M7" s="384"/>
    </row>
    <row r="8" spans="1:13" s="46" customFormat="1" ht="15" customHeight="1" x14ac:dyDescent="0.25">
      <c r="A8" s="84"/>
      <c r="B8" s="188" t="s">
        <v>48</v>
      </c>
      <c r="C8" s="50" t="s">
        <v>50</v>
      </c>
      <c r="D8" s="50" t="s">
        <v>87</v>
      </c>
      <c r="E8" s="408">
        <v>1500</v>
      </c>
      <c r="F8" s="47"/>
      <c r="G8" s="48"/>
      <c r="H8" s="48"/>
      <c r="I8" s="328"/>
      <c r="J8" s="383"/>
      <c r="K8" s="384"/>
      <c r="L8" s="384"/>
      <c r="M8" s="384"/>
    </row>
    <row r="9" spans="1:13" s="46" customFormat="1" ht="15" customHeight="1" x14ac:dyDescent="0.25">
      <c r="A9" s="84"/>
      <c r="B9" s="54" t="s">
        <v>32</v>
      </c>
      <c r="C9" s="50" t="s">
        <v>37</v>
      </c>
      <c r="D9" s="50" t="s">
        <v>88</v>
      </c>
      <c r="E9" s="408">
        <v>2000</v>
      </c>
      <c r="F9" s="198"/>
      <c r="G9" s="198"/>
      <c r="H9" s="198"/>
      <c r="I9" s="328"/>
      <c r="J9" s="383"/>
      <c r="K9" s="384"/>
      <c r="L9" s="384"/>
      <c r="M9" s="384"/>
    </row>
    <row r="10" spans="1:13" s="46" customFormat="1" ht="15" customHeight="1" x14ac:dyDescent="0.25">
      <c r="A10" s="84"/>
      <c r="B10" s="54" t="s">
        <v>49</v>
      </c>
      <c r="C10" s="49" t="s">
        <v>38</v>
      </c>
      <c r="D10" s="49" t="s">
        <v>89</v>
      </c>
      <c r="E10" s="409">
        <v>750</v>
      </c>
      <c r="F10" s="393"/>
      <c r="G10" s="47"/>
      <c r="H10" s="47"/>
      <c r="I10" s="328"/>
      <c r="J10" s="383"/>
      <c r="K10" s="384"/>
      <c r="L10" s="384"/>
      <c r="M10" s="384"/>
    </row>
    <row r="11" spans="1:13" s="46" customFormat="1" ht="15" customHeight="1" x14ac:dyDescent="0.25">
      <c r="A11" s="84"/>
      <c r="B11" s="54" t="s">
        <v>90</v>
      </c>
      <c r="C11" s="49" t="s">
        <v>91</v>
      </c>
      <c r="D11" s="49" t="s">
        <v>92</v>
      </c>
      <c r="E11" s="409">
        <v>900</v>
      </c>
      <c r="F11" s="393"/>
      <c r="G11" s="47"/>
      <c r="H11" s="47"/>
      <c r="I11" s="328"/>
      <c r="J11" s="383"/>
      <c r="K11" s="384"/>
      <c r="L11" s="384"/>
      <c r="M11" s="384"/>
    </row>
    <row r="12" spans="1:13" s="46" customFormat="1" ht="15" customHeight="1" x14ac:dyDescent="0.25">
      <c r="A12" s="84"/>
      <c r="B12" s="54" t="s">
        <v>93</v>
      </c>
      <c r="C12" s="49" t="s">
        <v>94</v>
      </c>
      <c r="D12" s="49" t="s">
        <v>89</v>
      </c>
      <c r="E12" s="409">
        <v>1650</v>
      </c>
      <c r="F12" s="393"/>
      <c r="G12" s="47"/>
      <c r="H12" s="47"/>
      <c r="I12" s="328"/>
      <c r="J12" s="383"/>
      <c r="K12" s="384"/>
      <c r="L12" s="384"/>
      <c r="M12" s="384"/>
    </row>
    <row r="13" spans="1:13" s="46" customFormat="1" ht="15" customHeight="1" x14ac:dyDescent="0.25">
      <c r="A13" s="84"/>
      <c r="B13" s="55" t="s">
        <v>95</v>
      </c>
      <c r="C13" s="51" t="s">
        <v>96</v>
      </c>
      <c r="D13" s="51" t="s">
        <v>97</v>
      </c>
      <c r="E13" s="410">
        <v>1350</v>
      </c>
      <c r="F13" s="394"/>
      <c r="G13" s="47"/>
      <c r="H13" s="47"/>
      <c r="I13" s="328"/>
      <c r="J13" s="383"/>
      <c r="K13" s="384"/>
      <c r="L13" s="384"/>
      <c r="M13" s="384"/>
    </row>
    <row r="14" spans="1:13" s="46" customFormat="1" ht="15" customHeight="1" x14ac:dyDescent="0.25">
      <c r="A14" s="45"/>
      <c r="B14" s="47"/>
      <c r="C14" s="47"/>
      <c r="D14" s="47"/>
      <c r="E14" s="47"/>
      <c r="F14" s="393"/>
      <c r="G14" s="47"/>
      <c r="H14" s="47"/>
      <c r="I14" s="328"/>
      <c r="J14" s="383"/>
      <c r="K14" s="384"/>
      <c r="L14" s="384"/>
      <c r="M14" s="384"/>
    </row>
    <row r="15" spans="1:13" s="46" customFormat="1" ht="15" customHeight="1" x14ac:dyDescent="0.25">
      <c r="A15" s="33" t="s">
        <v>2</v>
      </c>
      <c r="B15" s="52" t="s">
        <v>98</v>
      </c>
      <c r="C15" s="47"/>
      <c r="D15" s="47"/>
      <c r="E15" s="47"/>
      <c r="F15" s="47"/>
      <c r="G15" s="47"/>
      <c r="H15" s="47"/>
      <c r="I15" s="328"/>
      <c r="J15" s="383"/>
      <c r="K15" s="384"/>
      <c r="L15" s="384"/>
      <c r="M15" s="384"/>
    </row>
    <row r="16" spans="1:13" s="46" customFormat="1" ht="15" customHeight="1" thickBot="1" x14ac:dyDescent="0.3">
      <c r="A16" s="9">
        <f>INDEX('Point Grid'!$C$8:$I$32,MATCH($A$1,'Point Grid'!$A$8:$A$32,0),MATCH(A15,'Point Grid'!$C$7:$I$7,0))</f>
        <v>0.25</v>
      </c>
      <c r="B16" s="234"/>
      <c r="C16" s="234"/>
      <c r="D16" s="234"/>
      <c r="E16" s="234"/>
      <c r="F16" s="52"/>
      <c r="G16" s="47"/>
      <c r="H16" s="47"/>
      <c r="I16" s="328"/>
      <c r="J16" s="383"/>
      <c r="K16" s="384"/>
      <c r="L16" s="384"/>
      <c r="M16" s="384"/>
    </row>
    <row r="17" spans="1:13" s="46" customFormat="1" ht="15" customHeight="1" thickBot="1" x14ac:dyDescent="0.3">
      <c r="A17" s="5"/>
      <c r="B17" s="52"/>
      <c r="C17" s="93"/>
      <c r="D17" s="93"/>
      <c r="E17" s="93"/>
      <c r="F17" s="52"/>
      <c r="G17" s="47"/>
      <c r="H17" s="47"/>
      <c r="I17" s="328"/>
      <c r="J17" s="383"/>
      <c r="K17" s="384"/>
      <c r="L17" s="384"/>
      <c r="M17" s="384"/>
    </row>
    <row r="18" spans="1:13" s="46" customFormat="1" ht="15" customHeight="1" x14ac:dyDescent="0.25">
      <c r="A18" s="45"/>
      <c r="B18" s="101"/>
      <c r="C18" s="94"/>
      <c r="D18" s="94"/>
      <c r="E18" s="94"/>
      <c r="F18" s="47"/>
      <c r="G18" s="47"/>
      <c r="H18" s="47"/>
      <c r="I18" s="328"/>
      <c r="J18" s="383"/>
      <c r="K18" s="384"/>
      <c r="L18" s="384"/>
      <c r="M18" s="384"/>
    </row>
    <row r="19" spans="1:13" s="46" customFormat="1" ht="15" customHeight="1" x14ac:dyDescent="0.25">
      <c r="A19" s="33" t="s">
        <v>3</v>
      </c>
      <c r="B19" s="52" t="s">
        <v>99</v>
      </c>
      <c r="C19" s="47"/>
      <c r="D19" s="47"/>
      <c r="E19" s="393"/>
      <c r="F19" s="47"/>
      <c r="G19" s="47"/>
      <c r="H19" s="47"/>
      <c r="I19" s="328"/>
      <c r="J19" s="383"/>
      <c r="K19" s="384"/>
      <c r="L19" s="384"/>
      <c r="M19" s="384"/>
    </row>
    <row r="20" spans="1:13" s="46" customFormat="1" ht="15" customHeight="1" thickBot="1" x14ac:dyDescent="0.3">
      <c r="A20" s="9">
        <f>INDEX('Point Grid'!$C$8:$I$32,MATCH($A$1,'Point Grid'!$A$8:$A$32,0),MATCH(A19,'Point Grid'!$C$7:$I$7,0))</f>
        <v>0.25</v>
      </c>
      <c r="B20" s="52"/>
      <c r="C20" s="47"/>
      <c r="D20" s="47"/>
      <c r="E20" s="393"/>
      <c r="F20" s="47"/>
      <c r="G20" s="47"/>
      <c r="H20" s="47"/>
      <c r="I20" s="328"/>
      <c r="J20" s="383"/>
      <c r="K20" s="384"/>
      <c r="L20" s="384"/>
      <c r="M20" s="384"/>
    </row>
    <row r="21" spans="1:13" s="46" customFormat="1" ht="15" customHeight="1" thickBot="1" x14ac:dyDescent="0.3">
      <c r="A21" s="5"/>
      <c r="B21" s="52"/>
      <c r="C21" s="47"/>
      <c r="D21" s="47"/>
      <c r="E21" s="393"/>
      <c r="F21" s="47"/>
      <c r="G21" s="47"/>
      <c r="H21" s="47"/>
      <c r="I21" s="328"/>
      <c r="J21" s="383"/>
      <c r="K21" s="384"/>
      <c r="L21" s="384"/>
      <c r="M21" s="384"/>
    </row>
    <row r="22" spans="1:13" s="46" customFormat="1" ht="15" customHeight="1" x14ac:dyDescent="0.25">
      <c r="A22" s="84"/>
      <c r="B22" s="52"/>
      <c r="C22" s="47"/>
      <c r="D22" s="47"/>
      <c r="E22" s="393"/>
      <c r="F22" s="47"/>
      <c r="G22" s="47"/>
      <c r="H22" s="47"/>
      <c r="I22" s="328"/>
      <c r="J22" s="383"/>
      <c r="K22" s="384"/>
      <c r="L22" s="384"/>
      <c r="M22" s="384"/>
    </row>
    <row r="23" spans="1:13" s="46" customFormat="1" ht="15" customHeight="1" x14ac:dyDescent="0.25">
      <c r="A23" s="33" t="s">
        <v>4</v>
      </c>
      <c r="B23" s="52" t="s">
        <v>332</v>
      </c>
      <c r="C23" s="47"/>
      <c r="D23" s="47"/>
      <c r="E23" s="393"/>
      <c r="F23" s="47"/>
      <c r="G23" s="47"/>
      <c r="H23" s="47"/>
      <c r="I23" s="328"/>
      <c r="J23" s="383"/>
      <c r="K23" s="384"/>
      <c r="L23" s="384"/>
      <c r="M23" s="384"/>
    </row>
    <row r="24" spans="1:13" s="46" customFormat="1" ht="15" customHeight="1" thickBot="1" x14ac:dyDescent="0.3">
      <c r="A24" s="9">
        <f>INDEX('Point Grid'!$C$8:$I$32,MATCH($A$1,'Point Grid'!$A$8:$A$32,0),MATCH(A23,'Point Grid'!$C$7:$I$7,0))</f>
        <v>0.5</v>
      </c>
      <c r="B24" s="52"/>
      <c r="C24" s="47"/>
      <c r="D24" s="47"/>
      <c r="E24" s="393"/>
      <c r="F24" s="47"/>
      <c r="G24" s="47"/>
      <c r="H24" s="47"/>
      <c r="I24" s="328"/>
      <c r="J24" s="383"/>
      <c r="K24" s="384"/>
      <c r="L24" s="384"/>
      <c r="M24" s="384"/>
    </row>
    <row r="25" spans="1:13" s="46" customFormat="1" ht="15" customHeight="1" thickBot="1" x14ac:dyDescent="0.3">
      <c r="A25" s="5"/>
      <c r="B25" s="52"/>
      <c r="C25" s="52"/>
      <c r="D25" s="52"/>
      <c r="E25" s="395"/>
      <c r="F25" s="52"/>
      <c r="G25" s="52"/>
      <c r="H25" s="52"/>
      <c r="I25" s="328"/>
      <c r="J25" s="383"/>
      <c r="K25" s="384"/>
      <c r="L25" s="384"/>
      <c r="M25" s="384"/>
    </row>
    <row r="26" spans="1:13" s="46" customFormat="1" ht="15" customHeight="1" x14ac:dyDescent="0.25">
      <c r="A26" s="84"/>
      <c r="B26" s="52"/>
      <c r="C26" s="52"/>
      <c r="D26" s="52"/>
      <c r="E26" s="395"/>
      <c r="F26" s="52"/>
      <c r="G26" s="52"/>
      <c r="H26" s="52"/>
      <c r="I26" s="328"/>
      <c r="J26" s="383"/>
      <c r="K26" s="384"/>
      <c r="L26" s="384"/>
      <c r="M26" s="384"/>
    </row>
    <row r="27" spans="1:13" s="46" customFormat="1" ht="15" customHeight="1" x14ac:dyDescent="0.25">
      <c r="A27" s="33" t="s">
        <v>5</v>
      </c>
      <c r="B27" s="52" t="s">
        <v>100</v>
      </c>
      <c r="C27" s="52"/>
      <c r="D27" s="52"/>
      <c r="E27" s="395"/>
      <c r="F27" s="52"/>
      <c r="G27" s="52"/>
      <c r="H27" s="52"/>
      <c r="I27" s="328"/>
      <c r="J27" s="383"/>
      <c r="K27" s="384"/>
      <c r="L27" s="384"/>
      <c r="M27" s="384"/>
    </row>
    <row r="28" spans="1:13" s="46" customFormat="1" ht="15" customHeight="1" thickBot="1" x14ac:dyDescent="0.3">
      <c r="A28" s="9">
        <f>INDEX('Point Grid'!$C$8:$I$32,MATCH($A$1,'Point Grid'!$A$8:$A$32,0),MATCH(A27,'Point Grid'!$C$7:$I$7,0))</f>
        <v>0.5</v>
      </c>
      <c r="B28" s="52" t="s">
        <v>101</v>
      </c>
      <c r="C28" s="52"/>
      <c r="D28" s="52"/>
      <c r="E28" s="395"/>
      <c r="F28" s="52"/>
      <c r="G28" s="52"/>
      <c r="H28" s="52"/>
      <c r="I28" s="328"/>
      <c r="J28" s="383"/>
      <c r="K28" s="384"/>
      <c r="L28" s="384"/>
      <c r="M28" s="384"/>
    </row>
    <row r="29" spans="1:13" s="46" customFormat="1" ht="15" customHeight="1" thickBot="1" x14ac:dyDescent="0.3">
      <c r="A29" s="5"/>
      <c r="B29" s="52"/>
      <c r="C29" s="52"/>
      <c r="D29" s="52"/>
      <c r="E29" s="395"/>
      <c r="F29" s="52"/>
      <c r="G29" s="52"/>
      <c r="H29" s="52"/>
      <c r="I29" s="328"/>
      <c r="J29" s="383"/>
      <c r="K29" s="384"/>
      <c r="L29" s="384"/>
      <c r="M29" s="384"/>
    </row>
    <row r="30" spans="1:13" s="46" customFormat="1" ht="15" customHeight="1" x14ac:dyDescent="0.25">
      <c r="A30" s="62"/>
      <c r="B30" s="52"/>
      <c r="C30" s="52"/>
      <c r="D30" s="52"/>
      <c r="E30" s="395"/>
      <c r="F30" s="52"/>
      <c r="G30" s="52"/>
      <c r="H30" s="52"/>
      <c r="I30" s="328"/>
      <c r="J30" s="383"/>
      <c r="K30" s="384"/>
      <c r="L30" s="384"/>
      <c r="M30" s="384"/>
    </row>
    <row r="31" spans="1:13" s="46" customFormat="1" ht="15" customHeight="1" x14ac:dyDescent="0.25">
      <c r="A31" s="36" t="s">
        <v>6</v>
      </c>
      <c r="B31" s="52" t="s">
        <v>102</v>
      </c>
      <c r="C31" s="52"/>
      <c r="D31" s="52"/>
      <c r="E31" s="395"/>
      <c r="F31" s="52"/>
      <c r="G31" s="52"/>
      <c r="H31" s="52"/>
      <c r="I31" s="328"/>
      <c r="J31" s="383"/>
      <c r="K31" s="384"/>
      <c r="L31" s="384"/>
      <c r="M31" s="384"/>
    </row>
    <row r="32" spans="1:13" s="46" customFormat="1" ht="15" customHeight="1" thickBot="1" x14ac:dyDescent="0.3">
      <c r="A32" s="9">
        <f>INDEX('Point Grid'!$C$8:$I$32,MATCH($A$1,'Point Grid'!$A$8:$A$32,0),MATCH(A31,'Point Grid'!$C$7:$I$7,0))</f>
        <v>0.25</v>
      </c>
      <c r="B32" s="52"/>
      <c r="C32" s="52"/>
      <c r="D32" s="52"/>
      <c r="E32" s="395"/>
      <c r="F32" s="52"/>
      <c r="G32" s="52"/>
      <c r="H32" s="52"/>
      <c r="I32" s="328"/>
      <c r="J32" s="383"/>
      <c r="K32" s="384"/>
      <c r="L32" s="384"/>
      <c r="M32" s="384"/>
    </row>
    <row r="33" spans="1:13" ht="15" customHeight="1" thickBot="1" x14ac:dyDescent="0.3">
      <c r="A33" s="5"/>
      <c r="B33" s="217"/>
      <c r="C33" s="24"/>
      <c r="D33" s="24"/>
      <c r="E33" s="24"/>
      <c r="F33" s="24"/>
      <c r="G33" s="24"/>
      <c r="H33" s="24"/>
      <c r="I33" s="25"/>
      <c r="J33" s="181"/>
      <c r="K33" s="182"/>
      <c r="L33" s="182"/>
      <c r="M33" s="182"/>
    </row>
    <row r="34" spans="1:13" ht="15" customHeight="1" thickBot="1" x14ac:dyDescent="0.3">
      <c r="A34" s="23"/>
      <c r="B34" s="396"/>
      <c r="C34" s="240"/>
      <c r="D34" s="240"/>
      <c r="E34" s="240"/>
      <c r="F34" s="240"/>
      <c r="G34" s="240"/>
      <c r="H34" s="240"/>
      <c r="I34" s="242"/>
      <c r="J34" s="181"/>
      <c r="K34" s="182"/>
      <c r="L34" s="182"/>
      <c r="M34" s="182"/>
    </row>
    <row r="35" spans="1:13" x14ac:dyDescent="0.25">
      <c r="A35" s="41"/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1:13" x14ac:dyDescent="0.25">
      <c r="A36" s="41"/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2"/>
    </row>
    <row r="37" spans="1:13" x14ac:dyDescent="0.25">
      <c r="A37" s="41"/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182"/>
      <c r="M37" s="182"/>
    </row>
    <row r="38" spans="1:13" x14ac:dyDescent="0.25">
      <c r="A38" s="41"/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1:13" x14ac:dyDescent="0.25">
      <c r="A39" s="41"/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1:13" x14ac:dyDescent="0.25">
      <c r="A40" s="41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A41" s="41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A42" s="41"/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A44" s="41"/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A45" s="41"/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A46" s="41"/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A47" s="41"/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L47" s="182"/>
      <c r="M47" s="182"/>
    </row>
    <row r="48" spans="1:13" x14ac:dyDescent="0.25"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82"/>
    </row>
    <row r="49" spans="2:13" x14ac:dyDescent="0.25"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2"/>
      <c r="M49" s="182"/>
    </row>
    <row r="50" spans="2:13" x14ac:dyDescent="0.25"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82"/>
      <c r="M50" s="182"/>
    </row>
    <row r="51" spans="2:13" x14ac:dyDescent="0.25"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182"/>
      <c r="M51" s="182"/>
    </row>
    <row r="52" spans="2:13" x14ac:dyDescent="0.25"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182"/>
      <c r="M52" s="182"/>
    </row>
    <row r="53" spans="2:13" x14ac:dyDescent="0.25">
      <c r="B53" s="41"/>
      <c r="C53" s="41"/>
      <c r="D53" s="41"/>
      <c r="E53" s="41"/>
      <c r="F53" s="41"/>
      <c r="G53" s="41"/>
      <c r="H53" s="41"/>
      <c r="I53" s="41"/>
      <c r="J53" s="41"/>
    </row>
    <row r="54" spans="2:13" x14ac:dyDescent="0.25">
      <c r="B54" s="41"/>
      <c r="C54" s="41"/>
      <c r="D54" s="41"/>
      <c r="E54" s="41"/>
      <c r="F54" s="41"/>
      <c r="G54" s="41"/>
      <c r="H54" s="41"/>
      <c r="I54" s="41"/>
      <c r="J54" s="41"/>
    </row>
    <row r="55" spans="2:13" x14ac:dyDescent="0.25">
      <c r="B55" s="41"/>
      <c r="C55" s="41"/>
      <c r="D55" s="41"/>
      <c r="E55" s="41"/>
      <c r="F55" s="41"/>
      <c r="G55" s="41"/>
      <c r="H55" s="41"/>
      <c r="I55" s="41"/>
      <c r="J55" s="41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decimal" allowBlank="1" showInputMessage="1" showErrorMessage="1" sqref="A17:A18 A21 A25 A29:A30 A33:A34">
      <formula1>0</formula1>
      <formula2>A16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62"/>
  <sheetViews>
    <sheetView zoomScaleNormal="100" workbookViewId="0"/>
  </sheetViews>
  <sheetFormatPr defaultColWidth="9.140625" defaultRowHeight="15" x14ac:dyDescent="0.25"/>
  <cols>
    <col min="1" max="1" width="9.140625" style="29"/>
    <col min="2" max="2" width="16" style="29" bestFit="1" customWidth="1"/>
    <col min="3" max="4" width="10.7109375" style="29" customWidth="1"/>
    <col min="5" max="5" width="15.85546875" style="29" customWidth="1"/>
    <col min="6" max="9" width="10.7109375" style="29" customWidth="1"/>
    <col min="10" max="16384" width="9.140625" style="29"/>
  </cols>
  <sheetData>
    <row r="1" spans="1:13" x14ac:dyDescent="0.25">
      <c r="A1" s="7">
        <v>3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 t="s">
        <v>40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Grid'!B:B,MATCH('3'!A1,'Point Grid'!A:A,0))</f>
        <v>3</v>
      </c>
      <c r="B4" s="24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x14ac:dyDescent="0.25">
      <c r="A5" s="30"/>
      <c r="B5" s="201" t="s">
        <v>106</v>
      </c>
      <c r="C5" s="203"/>
      <c r="D5" s="202"/>
      <c r="E5" s="255"/>
      <c r="F5" s="110"/>
      <c r="G5" s="110"/>
      <c r="H5" s="110"/>
      <c r="I5" s="25"/>
      <c r="J5" s="181"/>
      <c r="K5" s="182"/>
      <c r="L5" s="182"/>
      <c r="M5" s="182"/>
    </row>
    <row r="6" spans="1:13" x14ac:dyDescent="0.25">
      <c r="A6" s="30"/>
      <c r="B6" s="423" t="s">
        <v>107</v>
      </c>
      <c r="C6" s="424"/>
      <c r="D6" s="425"/>
      <c r="E6" s="388">
        <v>20000</v>
      </c>
      <c r="F6" s="110"/>
      <c r="G6" s="110"/>
      <c r="H6" s="110"/>
      <c r="I6" s="25"/>
      <c r="J6" s="181"/>
      <c r="K6" s="182"/>
      <c r="L6" s="182"/>
      <c r="M6" s="182"/>
    </row>
    <row r="7" spans="1:13" x14ac:dyDescent="0.25">
      <c r="A7" s="81"/>
      <c r="B7" s="426" t="s">
        <v>108</v>
      </c>
      <c r="C7" s="427"/>
      <c r="D7" s="428"/>
      <c r="E7" s="389">
        <v>7.9000000000000001E-2</v>
      </c>
      <c r="F7" s="197"/>
      <c r="G7" s="197"/>
      <c r="H7" s="197"/>
      <c r="I7" s="25"/>
      <c r="J7" s="181"/>
      <c r="K7" s="182"/>
      <c r="L7" s="182"/>
      <c r="M7" s="182"/>
    </row>
    <row r="8" spans="1:13" x14ac:dyDescent="0.25">
      <c r="A8" s="81"/>
      <c r="B8" s="426" t="s">
        <v>109</v>
      </c>
      <c r="C8" s="427"/>
      <c r="D8" s="428"/>
      <c r="E8" s="389">
        <v>0.03</v>
      </c>
      <c r="F8" s="197"/>
      <c r="G8" s="197"/>
      <c r="H8" s="197"/>
      <c r="I8" s="25"/>
      <c r="J8" s="181"/>
      <c r="K8" s="182"/>
      <c r="L8" s="182"/>
      <c r="M8" s="182"/>
    </row>
    <row r="9" spans="1:13" x14ac:dyDescent="0.25">
      <c r="A9" s="81"/>
      <c r="B9" s="426" t="s">
        <v>110</v>
      </c>
      <c r="C9" s="427"/>
      <c r="D9" s="428"/>
      <c r="E9" s="389">
        <v>-0.01</v>
      </c>
      <c r="F9" s="197"/>
      <c r="G9" s="197"/>
      <c r="H9" s="197"/>
      <c r="I9" s="25"/>
      <c r="J9" s="181"/>
      <c r="K9" s="182"/>
      <c r="L9" s="182"/>
      <c r="M9" s="182"/>
    </row>
    <row r="10" spans="1:13" x14ac:dyDescent="0.25">
      <c r="A10" s="81"/>
      <c r="B10" s="426" t="s">
        <v>111</v>
      </c>
      <c r="C10" s="427"/>
      <c r="D10" s="428"/>
      <c r="E10" s="389">
        <v>1.4999999999999999E-2</v>
      </c>
      <c r="F10" s="197"/>
      <c r="G10" s="197"/>
      <c r="H10" s="197"/>
      <c r="I10" s="25"/>
      <c r="J10" s="181"/>
      <c r="K10" s="182"/>
      <c r="L10" s="182"/>
      <c r="M10" s="182"/>
    </row>
    <row r="11" spans="1:13" x14ac:dyDescent="0.25">
      <c r="A11" s="81"/>
      <c r="B11" s="429" t="s">
        <v>112</v>
      </c>
      <c r="C11" s="430"/>
      <c r="D11" s="431"/>
      <c r="E11" s="390" t="s">
        <v>113</v>
      </c>
      <c r="F11" s="197"/>
      <c r="G11" s="197"/>
      <c r="H11" s="197"/>
      <c r="I11" s="25"/>
      <c r="J11" s="181"/>
      <c r="K11" s="182"/>
      <c r="L11" s="182"/>
      <c r="M11" s="182"/>
    </row>
    <row r="12" spans="1:13" x14ac:dyDescent="0.25">
      <c r="A12" s="81"/>
      <c r="B12" s="217"/>
      <c r="C12" s="172"/>
      <c r="D12" s="197"/>
      <c r="E12" s="197"/>
      <c r="F12" s="197"/>
      <c r="G12" s="197"/>
      <c r="H12" s="197"/>
      <c r="I12" s="25"/>
      <c r="J12" s="181"/>
      <c r="K12" s="182"/>
      <c r="L12" s="182"/>
      <c r="M12" s="182"/>
    </row>
    <row r="13" spans="1:13" x14ac:dyDescent="0.25">
      <c r="A13" s="81"/>
      <c r="B13" s="201" t="s">
        <v>114</v>
      </c>
      <c r="C13" s="203"/>
      <c r="D13" s="202"/>
      <c r="E13" s="255"/>
      <c r="F13" s="197"/>
      <c r="G13" s="197"/>
      <c r="H13" s="197"/>
      <c r="I13" s="25"/>
      <c r="J13" s="181"/>
      <c r="K13" s="182"/>
      <c r="L13" s="182"/>
      <c r="M13" s="182"/>
    </row>
    <row r="14" spans="1:13" x14ac:dyDescent="0.25">
      <c r="A14" s="81"/>
      <c r="B14" s="423" t="s">
        <v>115</v>
      </c>
      <c r="C14" s="424"/>
      <c r="D14" s="425"/>
      <c r="E14" s="391">
        <v>0.08</v>
      </c>
      <c r="F14" s="197"/>
      <c r="G14" s="197"/>
      <c r="H14" s="197"/>
      <c r="I14" s="25"/>
      <c r="J14" s="181"/>
      <c r="K14" s="182"/>
      <c r="L14" s="182"/>
      <c r="M14" s="182"/>
    </row>
    <row r="15" spans="1:13" x14ac:dyDescent="0.25">
      <c r="A15" s="81"/>
      <c r="B15" s="426" t="s">
        <v>116</v>
      </c>
      <c r="C15" s="427"/>
      <c r="D15" s="428"/>
      <c r="E15" s="389">
        <v>3.5000000000000003E-2</v>
      </c>
      <c r="F15" s="197"/>
      <c r="G15" s="197"/>
      <c r="H15" s="197"/>
      <c r="I15" s="25"/>
      <c r="J15" s="181"/>
      <c r="K15" s="182"/>
      <c r="L15" s="182"/>
      <c r="M15" s="182"/>
    </row>
    <row r="16" spans="1:13" x14ac:dyDescent="0.25">
      <c r="A16" s="81"/>
      <c r="B16" s="429" t="s">
        <v>36</v>
      </c>
      <c r="C16" s="430"/>
      <c r="D16" s="431"/>
      <c r="E16" s="390" t="s">
        <v>117</v>
      </c>
      <c r="F16" s="197"/>
      <c r="G16" s="197"/>
      <c r="H16" s="197"/>
      <c r="I16" s="25"/>
      <c r="J16" s="181"/>
      <c r="K16" s="182"/>
      <c r="L16" s="182"/>
      <c r="M16" s="182"/>
    </row>
    <row r="17" spans="1:13" x14ac:dyDescent="0.25">
      <c r="A17" s="81"/>
      <c r="B17" s="217"/>
      <c r="C17" s="172"/>
      <c r="D17" s="197"/>
      <c r="E17" s="197"/>
      <c r="F17" s="197"/>
      <c r="G17" s="197"/>
      <c r="H17" s="197"/>
      <c r="I17" s="25"/>
      <c r="J17" s="181"/>
      <c r="K17" s="182"/>
      <c r="L17" s="182"/>
      <c r="M17" s="182"/>
    </row>
    <row r="18" spans="1:13" x14ac:dyDescent="0.25">
      <c r="A18" s="81"/>
      <c r="B18" s="387" t="s">
        <v>118</v>
      </c>
      <c r="C18" s="357"/>
      <c r="D18" s="244"/>
      <c r="E18" s="245"/>
      <c r="F18" s="197"/>
      <c r="G18" s="197"/>
      <c r="H18" s="197"/>
      <c r="I18" s="25"/>
      <c r="J18" s="181"/>
      <c r="K18" s="182"/>
      <c r="L18" s="182"/>
      <c r="M18" s="182"/>
    </row>
    <row r="19" spans="1:13" x14ac:dyDescent="0.25">
      <c r="A19" s="81"/>
      <c r="B19" s="419" t="s">
        <v>119</v>
      </c>
      <c r="C19" s="420"/>
      <c r="D19" s="420" t="s">
        <v>120</v>
      </c>
      <c r="E19" s="434"/>
      <c r="F19" s="197"/>
      <c r="G19" s="197"/>
      <c r="H19" s="197"/>
      <c r="I19" s="25"/>
      <c r="J19" s="181"/>
      <c r="K19" s="182"/>
      <c r="L19" s="182"/>
      <c r="M19" s="182"/>
    </row>
    <row r="20" spans="1:13" x14ac:dyDescent="0.25">
      <c r="A20" s="81"/>
      <c r="B20" s="421">
        <v>0.8</v>
      </c>
      <c r="C20" s="422"/>
      <c r="D20" s="422">
        <v>0.84199999999999997</v>
      </c>
      <c r="E20" s="435"/>
      <c r="F20" s="197"/>
      <c r="G20" s="197"/>
      <c r="H20" s="197"/>
      <c r="I20" s="25"/>
      <c r="J20" s="181"/>
      <c r="K20" s="182"/>
      <c r="L20" s="182"/>
      <c r="M20" s="182"/>
    </row>
    <row r="21" spans="1:13" x14ac:dyDescent="0.25">
      <c r="A21" s="81"/>
      <c r="B21" s="421">
        <v>0.85</v>
      </c>
      <c r="C21" s="422"/>
      <c r="D21" s="422">
        <v>1.036</v>
      </c>
      <c r="E21" s="435"/>
      <c r="F21" s="197"/>
      <c r="G21" s="197"/>
      <c r="H21" s="197"/>
      <c r="I21" s="25"/>
      <c r="J21" s="181"/>
      <c r="K21" s="182"/>
      <c r="L21" s="182"/>
      <c r="M21" s="182"/>
    </row>
    <row r="22" spans="1:13" x14ac:dyDescent="0.25">
      <c r="A22" s="81"/>
      <c r="B22" s="421">
        <v>0.9</v>
      </c>
      <c r="C22" s="422"/>
      <c r="D22" s="422">
        <v>1.282</v>
      </c>
      <c r="E22" s="435"/>
      <c r="F22" s="197"/>
      <c r="G22" s="197"/>
      <c r="H22" s="197"/>
      <c r="I22" s="25"/>
      <c r="J22" s="181"/>
      <c r="K22" s="182"/>
      <c r="L22" s="182"/>
      <c r="M22" s="182"/>
    </row>
    <row r="23" spans="1:13" x14ac:dyDescent="0.25">
      <c r="A23" s="81"/>
      <c r="B23" s="421">
        <v>0.95</v>
      </c>
      <c r="C23" s="422"/>
      <c r="D23" s="422">
        <v>1.645</v>
      </c>
      <c r="E23" s="435"/>
      <c r="F23" s="197"/>
      <c r="G23" s="197"/>
      <c r="H23" s="197"/>
      <c r="I23" s="25"/>
      <c r="J23" s="181"/>
      <c r="K23" s="182"/>
      <c r="L23" s="182"/>
      <c r="M23" s="182"/>
    </row>
    <row r="24" spans="1:13" x14ac:dyDescent="0.25">
      <c r="A24" s="81"/>
      <c r="B24" s="421">
        <v>0.97499999999999998</v>
      </c>
      <c r="C24" s="422"/>
      <c r="D24" s="422">
        <v>1.96</v>
      </c>
      <c r="E24" s="435"/>
      <c r="F24" s="197"/>
      <c r="G24" s="197"/>
      <c r="H24" s="197"/>
      <c r="I24" s="25"/>
      <c r="J24" s="181"/>
      <c r="K24" s="182"/>
      <c r="L24" s="182"/>
      <c r="M24" s="182"/>
    </row>
    <row r="25" spans="1:13" x14ac:dyDescent="0.25">
      <c r="A25" s="81"/>
      <c r="B25" s="432">
        <v>0.99</v>
      </c>
      <c r="C25" s="433"/>
      <c r="D25" s="433">
        <v>2.3260000000000001</v>
      </c>
      <c r="E25" s="436"/>
      <c r="F25" s="197"/>
      <c r="G25" s="197"/>
      <c r="H25" s="197"/>
      <c r="I25" s="25"/>
      <c r="J25" s="181"/>
      <c r="K25" s="182"/>
      <c r="L25" s="182"/>
      <c r="M25" s="182"/>
    </row>
    <row r="26" spans="1:13" x14ac:dyDescent="0.25">
      <c r="A26" s="81"/>
      <c r="B26" s="197"/>
      <c r="C26" s="197"/>
      <c r="D26" s="197"/>
      <c r="E26" s="197"/>
      <c r="F26" s="197"/>
      <c r="G26" s="197"/>
      <c r="H26" s="197"/>
      <c r="I26" s="25"/>
      <c r="J26" s="181"/>
      <c r="K26" s="182"/>
      <c r="L26" s="182"/>
      <c r="M26" s="182"/>
    </row>
    <row r="27" spans="1:13" x14ac:dyDescent="0.25">
      <c r="A27" s="81"/>
      <c r="B27" s="217" t="s">
        <v>121</v>
      </c>
      <c r="C27" s="197"/>
      <c r="D27" s="197"/>
      <c r="E27" s="197"/>
      <c r="F27" s="197"/>
      <c r="G27" s="197"/>
      <c r="H27" s="197"/>
      <c r="I27" s="25"/>
      <c r="J27" s="181"/>
      <c r="K27" s="182"/>
      <c r="L27" s="182"/>
      <c r="M27" s="182"/>
    </row>
    <row r="28" spans="1:13" x14ac:dyDescent="0.25">
      <c r="A28" s="81"/>
      <c r="B28" s="217" t="s">
        <v>122</v>
      </c>
      <c r="C28" s="197"/>
      <c r="D28" s="197"/>
      <c r="E28" s="197"/>
      <c r="F28" s="197"/>
      <c r="G28" s="197"/>
      <c r="H28" s="197"/>
      <c r="I28" s="25"/>
      <c r="J28" s="181"/>
      <c r="K28" s="182"/>
      <c r="L28" s="182"/>
      <c r="M28" s="182"/>
    </row>
    <row r="29" spans="1:13" x14ac:dyDescent="0.25">
      <c r="A29" s="81"/>
      <c r="B29" s="197"/>
      <c r="C29" s="197"/>
      <c r="D29" s="197"/>
      <c r="E29" s="197"/>
      <c r="F29" s="197"/>
      <c r="G29" s="197"/>
      <c r="H29" s="197"/>
      <c r="I29" s="25"/>
      <c r="J29" s="181"/>
      <c r="K29" s="182"/>
      <c r="L29" s="182"/>
      <c r="M29" s="182"/>
    </row>
    <row r="30" spans="1:13" x14ac:dyDescent="0.25">
      <c r="A30" s="33" t="s">
        <v>2</v>
      </c>
      <c r="B30" s="269" t="s">
        <v>103</v>
      </c>
      <c r="C30" s="24"/>
      <c r="D30" s="24"/>
      <c r="E30" s="24"/>
      <c r="F30" s="24"/>
      <c r="G30" s="24"/>
      <c r="H30" s="24"/>
      <c r="I30" s="25"/>
      <c r="J30" s="181"/>
      <c r="K30" s="182"/>
      <c r="L30" s="182"/>
      <c r="M30" s="182"/>
    </row>
    <row r="31" spans="1:13" ht="15.75" thickBot="1" x14ac:dyDescent="0.3">
      <c r="A31" s="9">
        <f>INDEX('Point Grid'!$C$8:$I$32,MATCH($A$1,'Point Grid'!$A$8:$A$32,0),MATCH(A30,'Point Grid'!$C$7:$I$7,0))</f>
        <v>2.25</v>
      </c>
      <c r="B31" s="172" t="s">
        <v>104</v>
      </c>
      <c r="C31" s="24"/>
      <c r="D31" s="24"/>
      <c r="E31" s="24"/>
      <c r="F31" s="24"/>
      <c r="G31" s="24"/>
      <c r="H31" s="24"/>
      <c r="I31" s="25"/>
      <c r="J31" s="181"/>
      <c r="K31" s="182"/>
      <c r="L31" s="182"/>
      <c r="M31" s="182"/>
    </row>
    <row r="32" spans="1:13" ht="15.75" thickBot="1" x14ac:dyDescent="0.3">
      <c r="A32" s="5"/>
      <c r="B32" s="24"/>
      <c r="C32" s="24"/>
      <c r="D32" s="24"/>
      <c r="E32" s="24"/>
      <c r="F32" s="24"/>
      <c r="G32" s="24"/>
      <c r="H32" s="24"/>
      <c r="I32" s="25"/>
      <c r="J32" s="181"/>
      <c r="K32" s="182"/>
      <c r="L32" s="182"/>
      <c r="M32" s="182"/>
    </row>
    <row r="33" spans="1:13" x14ac:dyDescent="0.25">
      <c r="A33" s="30"/>
      <c r="B33" s="24"/>
      <c r="C33" s="24"/>
      <c r="D33" s="24"/>
      <c r="E33" s="24"/>
      <c r="F33" s="24"/>
      <c r="G33" s="24"/>
      <c r="H33" s="24"/>
      <c r="I33" s="25"/>
      <c r="J33" s="181"/>
      <c r="K33" s="182"/>
      <c r="L33" s="182"/>
      <c r="M33" s="182"/>
    </row>
    <row r="34" spans="1:13" x14ac:dyDescent="0.25">
      <c r="A34" s="33" t="s">
        <v>3</v>
      </c>
      <c r="B34" s="24" t="s">
        <v>105</v>
      </c>
      <c r="C34" s="24"/>
      <c r="D34" s="24"/>
      <c r="E34" s="24"/>
      <c r="F34" s="24"/>
      <c r="G34" s="24"/>
      <c r="H34" s="24"/>
      <c r="I34" s="25"/>
      <c r="J34" s="181"/>
      <c r="K34" s="182"/>
      <c r="L34" s="182"/>
      <c r="M34" s="182"/>
    </row>
    <row r="35" spans="1:13" ht="15.75" thickBot="1" x14ac:dyDescent="0.3">
      <c r="A35" s="9">
        <f>INDEX('Point Grid'!$C$8:$I$32,MATCH($A$1,'Point Grid'!$A$8:$A$32,0),MATCH(A34,'Point Grid'!$C$7:$I$7,0))</f>
        <v>0.75</v>
      </c>
      <c r="B35" s="269"/>
      <c r="C35" s="24"/>
      <c r="D35" s="24"/>
      <c r="E35" s="24"/>
      <c r="F35" s="24"/>
      <c r="G35" s="24"/>
      <c r="H35" s="24"/>
      <c r="I35" s="25"/>
      <c r="J35" s="181"/>
      <c r="K35" s="182"/>
      <c r="L35" s="182"/>
      <c r="M35" s="182"/>
    </row>
    <row r="36" spans="1:13" ht="15.75" thickBot="1" x14ac:dyDescent="0.3">
      <c r="A36" s="5"/>
      <c r="B36" s="269"/>
      <c r="C36" s="24"/>
      <c r="D36" s="24"/>
      <c r="E36" s="24"/>
      <c r="F36" s="24"/>
      <c r="G36" s="24"/>
      <c r="H36" s="24"/>
      <c r="I36" s="25"/>
      <c r="J36" s="181"/>
      <c r="K36" s="182"/>
      <c r="L36" s="182"/>
      <c r="M36" s="182"/>
    </row>
    <row r="37" spans="1:13" ht="15.75" thickBot="1" x14ac:dyDescent="0.3">
      <c r="A37" s="32"/>
      <c r="B37" s="392"/>
      <c r="C37" s="240"/>
      <c r="D37" s="240"/>
      <c r="E37" s="240"/>
      <c r="F37" s="240"/>
      <c r="G37" s="240"/>
      <c r="H37" s="240"/>
      <c r="I37" s="242"/>
      <c r="J37" s="181"/>
      <c r="K37" s="182"/>
      <c r="L37" s="182"/>
      <c r="M37" s="182"/>
    </row>
    <row r="38" spans="1:13" x14ac:dyDescent="0.25">
      <c r="A38" s="41"/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1:13" x14ac:dyDescent="0.25">
      <c r="A39" s="41"/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1:13" x14ac:dyDescent="0.25">
      <c r="A40" s="41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A41" s="41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A42" s="41"/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A44" s="41"/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A45" s="41"/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A46" s="41"/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A47" s="41"/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L47" s="182"/>
      <c r="M47" s="182"/>
    </row>
    <row r="48" spans="1:13" x14ac:dyDescent="0.25">
      <c r="A48" s="41"/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82"/>
    </row>
    <row r="49" spans="1:13" x14ac:dyDescent="0.25">
      <c r="A49" s="41"/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2"/>
      <c r="M49" s="182"/>
    </row>
    <row r="50" spans="1:13" x14ac:dyDescent="0.25">
      <c r="A50" s="41"/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82"/>
      <c r="M50" s="182"/>
    </row>
    <row r="51" spans="1:13" x14ac:dyDescent="0.25">
      <c r="A51" s="41"/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182"/>
      <c r="M51" s="182"/>
    </row>
    <row r="52" spans="1:13" x14ac:dyDescent="0.25">
      <c r="A52" s="41"/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182"/>
      <c r="M52" s="182"/>
    </row>
    <row r="53" spans="1:13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</row>
    <row r="54" spans="1:13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</row>
    <row r="55" spans="1:13" x14ac:dyDescent="0.25">
      <c r="B55" s="41"/>
      <c r="C55" s="41"/>
      <c r="D55" s="41"/>
      <c r="E55" s="41"/>
      <c r="F55" s="41"/>
      <c r="G55" s="41"/>
      <c r="H55" s="41"/>
      <c r="I55" s="41"/>
      <c r="J55" s="41"/>
    </row>
    <row r="56" spans="1:13" x14ac:dyDescent="0.25">
      <c r="B56" s="41"/>
      <c r="C56" s="41"/>
      <c r="D56" s="41"/>
      <c r="E56" s="41"/>
      <c r="F56" s="41"/>
      <c r="G56" s="41"/>
      <c r="H56" s="41"/>
      <c r="I56" s="41"/>
      <c r="J56" s="41"/>
    </row>
    <row r="57" spans="1:13" x14ac:dyDescent="0.25">
      <c r="B57" s="41"/>
      <c r="C57" s="41"/>
      <c r="D57" s="41"/>
      <c r="E57" s="41"/>
      <c r="F57" s="41"/>
      <c r="G57" s="41"/>
      <c r="H57" s="41"/>
      <c r="I57" s="41"/>
      <c r="J57" s="41"/>
    </row>
    <row r="58" spans="1:13" x14ac:dyDescent="0.25">
      <c r="B58" s="41"/>
      <c r="C58" s="41"/>
      <c r="D58" s="41"/>
      <c r="E58" s="41"/>
      <c r="F58" s="41"/>
      <c r="G58" s="41"/>
      <c r="H58" s="41"/>
      <c r="I58" s="41"/>
      <c r="J58" s="41"/>
    </row>
    <row r="59" spans="1:13" x14ac:dyDescent="0.25">
      <c r="B59" s="41"/>
      <c r="C59" s="41"/>
      <c r="D59" s="41"/>
      <c r="E59" s="41"/>
      <c r="F59" s="41"/>
      <c r="G59" s="41"/>
      <c r="H59" s="41"/>
      <c r="I59" s="41"/>
      <c r="J59" s="41"/>
    </row>
    <row r="60" spans="1:13" x14ac:dyDescent="0.25">
      <c r="B60" s="41"/>
      <c r="C60" s="41"/>
      <c r="D60" s="41"/>
      <c r="E60" s="41"/>
      <c r="F60" s="41"/>
      <c r="G60" s="41"/>
      <c r="H60" s="41"/>
      <c r="I60" s="41"/>
      <c r="J60" s="41"/>
    </row>
    <row r="61" spans="1:13" x14ac:dyDescent="0.25">
      <c r="B61" s="41"/>
      <c r="C61" s="41"/>
      <c r="D61" s="41"/>
      <c r="E61" s="41"/>
      <c r="F61" s="41"/>
      <c r="G61" s="41"/>
      <c r="H61" s="41"/>
      <c r="I61" s="41"/>
      <c r="J61" s="41"/>
    </row>
    <row r="62" spans="1:13" x14ac:dyDescent="0.25">
      <c r="B62" s="41"/>
      <c r="C62" s="41"/>
      <c r="D62" s="41"/>
      <c r="E62" s="41"/>
      <c r="F62" s="41"/>
      <c r="G62" s="41"/>
      <c r="H62" s="41"/>
      <c r="I62" s="41"/>
      <c r="J62" s="41"/>
    </row>
  </sheetData>
  <mergeCells count="24">
    <mergeCell ref="B23:C23"/>
    <mergeCell ref="B24:C24"/>
    <mergeCell ref="B25:C25"/>
    <mergeCell ref="D19:E19"/>
    <mergeCell ref="D20:E20"/>
    <mergeCell ref="D21:E21"/>
    <mergeCell ref="D22:E22"/>
    <mergeCell ref="D23:E23"/>
    <mergeCell ref="D24:E24"/>
    <mergeCell ref="D25:E25"/>
    <mergeCell ref="H1:I1"/>
    <mergeCell ref="B19:C19"/>
    <mergeCell ref="B20:C20"/>
    <mergeCell ref="B21:C21"/>
    <mergeCell ref="B22:C22"/>
    <mergeCell ref="B6:D6"/>
    <mergeCell ref="B7:D7"/>
    <mergeCell ref="B8:D8"/>
    <mergeCell ref="B9:D9"/>
    <mergeCell ref="B10:D10"/>
    <mergeCell ref="B11:D11"/>
    <mergeCell ref="B16:D16"/>
    <mergeCell ref="B15:D15"/>
    <mergeCell ref="B14:D14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3">
    <dataValidation type="decimal" allowBlank="1" showInputMessage="1" showErrorMessage="1" sqref="A32 A36">
      <formula1>0</formula1>
      <formula2>A31</formula2>
    </dataValidation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3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M53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0.85546875" style="29" customWidth="1"/>
    <col min="10" max="10" width="10.7109375" style="29" customWidth="1"/>
    <col min="11" max="16384" width="9.140625" style="29"/>
  </cols>
  <sheetData>
    <row r="1" spans="1:13" x14ac:dyDescent="0.25">
      <c r="A1" s="7">
        <v>4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 t="s">
        <v>132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Grid'!B:B,MATCH('4'!A1,'Point Grid'!A:A,0))</f>
        <v>2.5</v>
      </c>
      <c r="B4" s="24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x14ac:dyDescent="0.25">
      <c r="A5" s="81"/>
      <c r="B5" s="24" t="s">
        <v>134</v>
      </c>
      <c r="C5" s="24"/>
      <c r="D5" s="24"/>
      <c r="E5" s="24"/>
      <c r="F5" s="24"/>
      <c r="G5" s="24"/>
      <c r="H5" s="24"/>
      <c r="I5" s="25"/>
      <c r="J5" s="181"/>
      <c r="K5" s="182"/>
      <c r="L5" s="182"/>
      <c r="M5" s="182"/>
    </row>
    <row r="6" spans="1:13" x14ac:dyDescent="0.25">
      <c r="A6" s="9"/>
      <c r="B6" s="24" t="s">
        <v>135</v>
      </c>
      <c r="C6" s="24"/>
      <c r="D6" s="24"/>
      <c r="E6" s="24"/>
      <c r="F6" s="24"/>
      <c r="G6" s="24"/>
      <c r="H6" s="24"/>
      <c r="I6" s="25"/>
      <c r="J6" s="181"/>
      <c r="K6" s="182"/>
      <c r="L6" s="182"/>
      <c r="M6" s="182"/>
    </row>
    <row r="7" spans="1:13" x14ac:dyDescent="0.25">
      <c r="A7" s="9"/>
      <c r="B7" s="24" t="s">
        <v>136</v>
      </c>
      <c r="C7" s="24"/>
      <c r="D7" s="24"/>
      <c r="E7" s="24"/>
      <c r="F7" s="24"/>
      <c r="G7" s="24"/>
      <c r="H7" s="24"/>
      <c r="I7" s="25"/>
      <c r="J7" s="181"/>
      <c r="K7" s="182"/>
      <c r="L7" s="182"/>
      <c r="M7" s="182"/>
    </row>
    <row r="8" spans="1:13" x14ac:dyDescent="0.25">
      <c r="A8" s="9"/>
      <c r="B8" s="24" t="s">
        <v>137</v>
      </c>
      <c r="C8" s="24"/>
      <c r="D8" s="24"/>
      <c r="E8" s="24"/>
      <c r="F8" s="24"/>
      <c r="G8" s="24"/>
      <c r="H8" s="24"/>
      <c r="I8" s="25"/>
      <c r="J8" s="181"/>
      <c r="K8" s="182"/>
      <c r="L8" s="182"/>
      <c r="M8" s="182"/>
    </row>
    <row r="9" spans="1:13" x14ac:dyDescent="0.25">
      <c r="A9" s="9"/>
      <c r="B9" s="24"/>
      <c r="C9" s="24"/>
      <c r="D9" s="24"/>
      <c r="E9" s="24"/>
      <c r="F9" s="24"/>
      <c r="G9" s="24"/>
      <c r="H9" s="24"/>
      <c r="I9" s="25"/>
      <c r="J9" s="181"/>
      <c r="K9" s="182"/>
      <c r="L9" s="182"/>
      <c r="M9" s="182"/>
    </row>
    <row r="10" spans="1:13" x14ac:dyDescent="0.25">
      <c r="A10" s="9"/>
      <c r="B10" s="24"/>
      <c r="C10" s="385"/>
      <c r="D10" s="193" t="s">
        <v>133</v>
      </c>
      <c r="E10" s="193"/>
      <c r="F10" s="194"/>
      <c r="G10" s="24"/>
      <c r="H10" s="24"/>
      <c r="I10" s="25"/>
      <c r="J10" s="181"/>
      <c r="K10" s="182"/>
      <c r="L10" s="182"/>
      <c r="M10" s="182"/>
    </row>
    <row r="11" spans="1:13" x14ac:dyDescent="0.25">
      <c r="A11" s="9"/>
      <c r="B11" s="294" t="s">
        <v>41</v>
      </c>
      <c r="C11" s="206">
        <v>0</v>
      </c>
      <c r="D11" s="122">
        <v>1</v>
      </c>
      <c r="E11" s="122">
        <v>2</v>
      </c>
      <c r="F11" s="252">
        <v>3</v>
      </c>
      <c r="G11" s="24"/>
      <c r="H11" s="24"/>
      <c r="I11" s="25"/>
      <c r="J11" s="181"/>
      <c r="K11" s="182"/>
      <c r="L11" s="182"/>
      <c r="M11" s="182"/>
    </row>
    <row r="12" spans="1:13" x14ac:dyDescent="0.25">
      <c r="A12" s="9"/>
      <c r="B12" s="187">
        <v>2014</v>
      </c>
      <c r="C12" s="186">
        <v>100</v>
      </c>
      <c r="D12" s="110">
        <v>100</v>
      </c>
      <c r="E12" s="110">
        <v>100</v>
      </c>
      <c r="F12" s="386">
        <v>100</v>
      </c>
      <c r="G12" s="24"/>
      <c r="H12" s="24"/>
      <c r="I12" s="25"/>
      <c r="J12" s="181"/>
      <c r="K12" s="182"/>
      <c r="L12" s="182"/>
      <c r="M12" s="182"/>
    </row>
    <row r="13" spans="1:13" x14ac:dyDescent="0.25">
      <c r="A13" s="9"/>
      <c r="B13" s="187">
        <v>2015</v>
      </c>
      <c r="C13" s="186">
        <v>103</v>
      </c>
      <c r="D13" s="110">
        <v>103</v>
      </c>
      <c r="E13" s="110">
        <v>103</v>
      </c>
      <c r="F13" s="386">
        <v>103</v>
      </c>
      <c r="G13" s="24"/>
      <c r="H13" s="24"/>
      <c r="I13" s="25"/>
      <c r="J13" s="181"/>
      <c r="K13" s="182"/>
      <c r="L13" s="182"/>
      <c r="M13" s="182"/>
    </row>
    <row r="14" spans="1:13" x14ac:dyDescent="0.25">
      <c r="A14" s="9"/>
      <c r="B14" s="187">
        <v>2016</v>
      </c>
      <c r="C14" s="186">
        <v>106</v>
      </c>
      <c r="D14" s="110">
        <v>106</v>
      </c>
      <c r="E14" s="110">
        <v>106</v>
      </c>
      <c r="F14" s="386">
        <v>106</v>
      </c>
      <c r="G14" s="24"/>
      <c r="H14" s="24"/>
      <c r="I14" s="25"/>
      <c r="J14" s="181"/>
      <c r="K14" s="182"/>
      <c r="L14" s="182"/>
      <c r="M14" s="182"/>
    </row>
    <row r="15" spans="1:13" x14ac:dyDescent="0.25">
      <c r="A15" s="9"/>
      <c r="B15" s="187">
        <v>2017</v>
      </c>
      <c r="C15" s="186">
        <v>109</v>
      </c>
      <c r="D15" s="110">
        <v>109</v>
      </c>
      <c r="E15" s="110">
        <v>109</v>
      </c>
      <c r="F15" s="386">
        <v>109</v>
      </c>
      <c r="G15" s="24"/>
      <c r="H15" s="24"/>
      <c r="I15" s="25"/>
      <c r="J15" s="181"/>
      <c r="K15" s="182"/>
      <c r="L15" s="182"/>
      <c r="M15" s="182"/>
    </row>
    <row r="16" spans="1:13" x14ac:dyDescent="0.25">
      <c r="A16" s="9"/>
      <c r="B16" s="98">
        <v>2018</v>
      </c>
      <c r="C16" s="184">
        <v>113</v>
      </c>
      <c r="D16" s="123">
        <v>113</v>
      </c>
      <c r="E16" s="123">
        <v>113</v>
      </c>
      <c r="F16" s="124">
        <v>113</v>
      </c>
      <c r="G16" s="24"/>
      <c r="H16" s="24"/>
      <c r="I16" s="25"/>
      <c r="J16" s="181"/>
      <c r="K16" s="182"/>
      <c r="L16" s="182"/>
      <c r="M16" s="182"/>
    </row>
    <row r="17" spans="1:13" x14ac:dyDescent="0.25">
      <c r="A17" s="9"/>
      <c r="B17" s="24"/>
      <c r="C17" s="24"/>
      <c r="D17" s="24"/>
      <c r="E17" s="24"/>
      <c r="F17" s="24"/>
      <c r="G17" s="24"/>
      <c r="H17" s="24"/>
      <c r="I17" s="25"/>
      <c r="J17" s="181"/>
      <c r="K17" s="182"/>
      <c r="L17" s="182"/>
      <c r="M17" s="182"/>
    </row>
    <row r="18" spans="1:13" x14ac:dyDescent="0.25">
      <c r="A18" s="81"/>
      <c r="B18" s="24"/>
      <c r="C18" s="24"/>
      <c r="D18" s="24"/>
      <c r="E18" s="24"/>
      <c r="F18" s="24"/>
      <c r="G18" s="24"/>
      <c r="H18" s="24"/>
      <c r="I18" s="25"/>
      <c r="J18" s="181"/>
      <c r="K18" s="182"/>
      <c r="L18" s="182"/>
      <c r="M18" s="182"/>
    </row>
    <row r="19" spans="1:13" ht="14.25" customHeight="1" x14ac:dyDescent="0.25">
      <c r="A19" s="33" t="s">
        <v>2</v>
      </c>
      <c r="B19" s="24" t="s">
        <v>123</v>
      </c>
      <c r="C19" s="24"/>
      <c r="D19" s="24"/>
      <c r="E19" s="24"/>
      <c r="F19" s="24"/>
      <c r="G19" s="24"/>
      <c r="H19" s="24"/>
      <c r="I19" s="25"/>
      <c r="J19" s="181"/>
      <c r="K19" s="182"/>
      <c r="L19" s="182"/>
      <c r="M19" s="182"/>
    </row>
    <row r="20" spans="1:13" ht="15.75" thickBot="1" x14ac:dyDescent="0.3">
      <c r="A20" s="9">
        <f>INDEX('Point Grid'!$C$8:$I$32,MATCH($A$1,'Point Grid'!$A$8:$A$32,0),MATCH(A19,'Point Grid'!$C$7:$I$7,0))</f>
        <v>0.75</v>
      </c>
      <c r="B20" s="24" t="s">
        <v>124</v>
      </c>
      <c r="C20" s="24"/>
      <c r="D20" s="24"/>
      <c r="E20" s="24"/>
      <c r="F20" s="24"/>
      <c r="G20" s="24"/>
      <c r="H20" s="24"/>
      <c r="I20" s="25"/>
      <c r="J20" s="181"/>
      <c r="K20" s="182"/>
      <c r="L20" s="182"/>
      <c r="M20" s="182"/>
    </row>
    <row r="21" spans="1:13" ht="15.75" thickBot="1" x14ac:dyDescent="0.3">
      <c r="A21" s="5"/>
      <c r="B21" s="172"/>
      <c r="C21" s="24"/>
      <c r="D21" s="24"/>
      <c r="E21" s="24"/>
      <c r="F21" s="24"/>
      <c r="G21" s="24"/>
      <c r="H21" s="24"/>
      <c r="I21" s="25"/>
      <c r="J21" s="181"/>
      <c r="K21" s="182"/>
      <c r="L21" s="182"/>
      <c r="M21" s="182"/>
    </row>
    <row r="22" spans="1:13" x14ac:dyDescent="0.25">
      <c r="A22" s="81"/>
      <c r="B22" s="172"/>
      <c r="C22" s="172"/>
      <c r="D22" s="172"/>
      <c r="E22" s="172"/>
      <c r="F22" s="172"/>
      <c r="G22" s="172"/>
      <c r="H22" s="172"/>
      <c r="I22" s="25"/>
      <c r="J22" s="181"/>
      <c r="K22" s="182"/>
      <c r="L22" s="182"/>
      <c r="M22" s="182"/>
    </row>
    <row r="23" spans="1:13" x14ac:dyDescent="0.25">
      <c r="A23" s="33" t="s">
        <v>3</v>
      </c>
      <c r="B23" s="24" t="s">
        <v>125</v>
      </c>
      <c r="C23" s="24"/>
      <c r="D23" s="24"/>
      <c r="E23" s="24"/>
      <c r="F23" s="24"/>
      <c r="G23" s="24"/>
      <c r="H23" s="24"/>
      <c r="I23" s="25"/>
      <c r="J23" s="181"/>
      <c r="K23" s="182"/>
      <c r="L23" s="182"/>
      <c r="M23" s="182"/>
    </row>
    <row r="24" spans="1:13" ht="15.75" thickBot="1" x14ac:dyDescent="0.3">
      <c r="A24" s="9">
        <f>INDEX('Point Grid'!$C$8:$I$32,MATCH($A$1,'Point Grid'!$A$8:$A$32,0),MATCH(A23,'Point Grid'!$C$7:$I$7,0))</f>
        <v>1</v>
      </c>
      <c r="B24" s="172" t="s">
        <v>126</v>
      </c>
      <c r="C24" s="24"/>
      <c r="D24" s="24"/>
      <c r="E24" s="24"/>
      <c r="F24" s="24"/>
      <c r="G24" s="24"/>
      <c r="H24" s="24"/>
      <c r="I24" s="25"/>
      <c r="J24" s="181"/>
      <c r="K24" s="182"/>
      <c r="L24" s="182"/>
      <c r="M24" s="182"/>
    </row>
    <row r="25" spans="1:13" ht="15.75" thickBot="1" x14ac:dyDescent="0.3">
      <c r="A25" s="5"/>
      <c r="B25" s="172"/>
      <c r="C25" s="24"/>
      <c r="D25" s="24"/>
      <c r="E25" s="24"/>
      <c r="F25" s="24"/>
      <c r="G25" s="24"/>
      <c r="H25" s="24"/>
      <c r="I25" s="25"/>
      <c r="J25" s="181"/>
      <c r="K25" s="182"/>
      <c r="L25" s="182"/>
      <c r="M25" s="182"/>
    </row>
    <row r="26" spans="1:13" x14ac:dyDescent="0.25">
      <c r="A26" s="81"/>
      <c r="B26" s="172"/>
      <c r="C26" s="24"/>
      <c r="D26" s="24"/>
      <c r="E26" s="24"/>
      <c r="F26" s="24"/>
      <c r="G26" s="24"/>
      <c r="H26" s="24"/>
      <c r="I26" s="25"/>
      <c r="J26" s="181"/>
      <c r="K26" s="182"/>
      <c r="L26" s="182"/>
      <c r="M26" s="182"/>
    </row>
    <row r="27" spans="1:13" x14ac:dyDescent="0.25">
      <c r="A27" s="33" t="s">
        <v>4</v>
      </c>
      <c r="B27" s="24" t="s">
        <v>127</v>
      </c>
      <c r="C27" s="24"/>
      <c r="D27" s="24"/>
      <c r="E27" s="24"/>
      <c r="F27" s="24"/>
      <c r="G27" s="24"/>
      <c r="H27" s="24"/>
      <c r="I27" s="25"/>
      <c r="J27" s="181"/>
      <c r="K27" s="182"/>
      <c r="L27" s="182"/>
      <c r="M27" s="182"/>
    </row>
    <row r="28" spans="1:13" ht="15.75" thickBot="1" x14ac:dyDescent="0.3">
      <c r="A28" s="9">
        <f>INDEX('Point Grid'!$C$8:$I$32,MATCH($A$1,'Point Grid'!$A$8:$A$32,0),MATCH(A27,'Point Grid'!$C$7:$I$7,0))</f>
        <v>0.75</v>
      </c>
      <c r="B28" s="24" t="s">
        <v>128</v>
      </c>
      <c r="C28" s="24"/>
      <c r="D28" s="24"/>
      <c r="E28" s="24"/>
      <c r="F28" s="24"/>
      <c r="G28" s="24"/>
      <c r="H28" s="24"/>
      <c r="I28" s="25"/>
      <c r="J28" s="181"/>
      <c r="K28" s="182"/>
      <c r="L28" s="182"/>
      <c r="M28" s="182"/>
    </row>
    <row r="29" spans="1:13" ht="15.75" thickBot="1" x14ac:dyDescent="0.3">
      <c r="A29" s="5"/>
      <c r="B29" s="172"/>
      <c r="C29" s="172" t="s">
        <v>130</v>
      </c>
      <c r="D29" s="24"/>
      <c r="E29" s="24"/>
      <c r="F29" s="24"/>
      <c r="G29" s="24"/>
      <c r="H29" s="24"/>
      <c r="I29" s="25"/>
      <c r="J29" s="181"/>
      <c r="K29" s="182"/>
      <c r="L29" s="182"/>
      <c r="M29" s="182"/>
    </row>
    <row r="30" spans="1:13" x14ac:dyDescent="0.25">
      <c r="A30" s="81"/>
      <c r="B30" s="172"/>
      <c r="C30" s="172" t="s">
        <v>131</v>
      </c>
      <c r="D30" s="24"/>
      <c r="E30" s="24"/>
      <c r="F30" s="24"/>
      <c r="G30" s="24"/>
      <c r="H30" s="24"/>
      <c r="I30" s="25"/>
      <c r="J30" s="181"/>
      <c r="K30" s="182"/>
      <c r="L30" s="182"/>
      <c r="M30" s="182"/>
    </row>
    <row r="31" spans="1:13" x14ac:dyDescent="0.25">
      <c r="A31" s="33"/>
      <c r="B31" s="172"/>
      <c r="C31" s="24" t="s">
        <v>129</v>
      </c>
      <c r="D31" s="24"/>
      <c r="E31" s="24"/>
      <c r="F31" s="24"/>
      <c r="G31" s="24"/>
      <c r="H31" s="24"/>
      <c r="I31" s="25"/>
      <c r="J31" s="181"/>
      <c r="K31" s="182"/>
      <c r="L31" s="182"/>
      <c r="M31" s="182"/>
    </row>
    <row r="32" spans="1:13" ht="15.75" thickBot="1" x14ac:dyDescent="0.3">
      <c r="A32" s="82"/>
      <c r="B32" s="190"/>
      <c r="C32" s="190"/>
      <c r="D32" s="190"/>
      <c r="E32" s="190"/>
      <c r="F32" s="190"/>
      <c r="G32" s="190"/>
      <c r="H32" s="190"/>
      <c r="I32" s="191"/>
      <c r="J32" s="181"/>
      <c r="K32" s="182"/>
      <c r="L32" s="182"/>
      <c r="M32" s="182"/>
    </row>
    <row r="33" spans="1:13" x14ac:dyDescent="0.25">
      <c r="A33" s="41"/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1:13" x14ac:dyDescent="0.25">
      <c r="A34" s="41"/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182"/>
      <c r="M34" s="182"/>
    </row>
    <row r="35" spans="1:13" x14ac:dyDescent="0.25">
      <c r="A35" s="41"/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1:13" x14ac:dyDescent="0.25">
      <c r="A36" s="41"/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2"/>
    </row>
    <row r="37" spans="1:13" x14ac:dyDescent="0.25">
      <c r="A37" s="41"/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182"/>
      <c r="M37" s="182"/>
    </row>
    <row r="38" spans="1:13" x14ac:dyDescent="0.25">
      <c r="A38" s="41"/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1:13" x14ac:dyDescent="0.25">
      <c r="A39" s="41"/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1:13" x14ac:dyDescent="0.25">
      <c r="A40" s="41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A41" s="41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A42" s="41"/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A44" s="41"/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A45" s="41"/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L47" s="182"/>
      <c r="M47" s="182"/>
    </row>
    <row r="48" spans="1:13" x14ac:dyDescent="0.25"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82"/>
    </row>
    <row r="49" spans="2:13" x14ac:dyDescent="0.25"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2"/>
      <c r="M49" s="182"/>
    </row>
    <row r="50" spans="2:13" x14ac:dyDescent="0.25"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82"/>
      <c r="M50" s="182"/>
    </row>
    <row r="51" spans="2:13" x14ac:dyDescent="0.25"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182"/>
      <c r="M51" s="182"/>
    </row>
    <row r="52" spans="2:13" x14ac:dyDescent="0.25"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182"/>
      <c r="M52" s="182"/>
    </row>
    <row r="53" spans="2:13" x14ac:dyDescent="0.25">
      <c r="B53" s="41"/>
      <c r="C53" s="41"/>
      <c r="D53" s="41"/>
      <c r="E53" s="41"/>
      <c r="F53" s="41"/>
      <c r="G53" s="41"/>
      <c r="H53" s="41"/>
      <c r="I53" s="41"/>
      <c r="J53" s="41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N52"/>
  <sheetViews>
    <sheetView zoomScaleNormal="100" workbookViewId="0"/>
  </sheetViews>
  <sheetFormatPr defaultColWidth="9.140625" defaultRowHeight="15" x14ac:dyDescent="0.25"/>
  <cols>
    <col min="1" max="1" width="8.7109375" style="46" customWidth="1"/>
    <col min="2" max="2" width="20.28515625" style="46" customWidth="1"/>
    <col min="3" max="5" width="10.85546875" style="46" customWidth="1"/>
    <col min="6" max="9" width="9.42578125" style="46" customWidth="1"/>
    <col min="10" max="16384" width="9.140625" style="58"/>
  </cols>
  <sheetData>
    <row r="1" spans="1:14" x14ac:dyDescent="0.25">
      <c r="A1" s="7">
        <v>5</v>
      </c>
      <c r="B1" s="37" t="s">
        <v>12</v>
      </c>
      <c r="C1" s="57"/>
      <c r="D1" s="57"/>
      <c r="E1" s="57"/>
      <c r="F1" s="57"/>
      <c r="G1" s="83"/>
      <c r="H1" s="437" t="s">
        <v>29</v>
      </c>
      <c r="I1" s="438"/>
    </row>
    <row r="2" spans="1:14" x14ac:dyDescent="0.25">
      <c r="A2" s="45"/>
      <c r="B2" s="27"/>
      <c r="C2" s="27"/>
      <c r="D2" s="27"/>
      <c r="E2" s="27"/>
      <c r="F2" s="27"/>
      <c r="G2" s="27"/>
      <c r="H2" s="27"/>
      <c r="I2" s="35"/>
    </row>
    <row r="3" spans="1:14" x14ac:dyDescent="0.25">
      <c r="A3" s="8" t="s">
        <v>13</v>
      </c>
      <c r="B3" s="269" t="s">
        <v>138</v>
      </c>
      <c r="C3" s="269"/>
      <c r="D3" s="269"/>
      <c r="E3" s="269"/>
      <c r="F3" s="269"/>
      <c r="G3" s="269"/>
      <c r="H3" s="269"/>
      <c r="I3" s="328"/>
      <c r="J3" s="369"/>
      <c r="K3" s="369"/>
      <c r="L3" s="369"/>
      <c r="M3" s="369"/>
    </row>
    <row r="4" spans="1:14" x14ac:dyDescent="0.25">
      <c r="A4" s="9">
        <f>INDEX('Point Grid'!B:B,MATCH($A$1,'Point Grid'!A:A,0))</f>
        <v>1.5</v>
      </c>
      <c r="B4" s="269"/>
      <c r="C4" s="269"/>
      <c r="D4" s="269"/>
      <c r="E4" s="269"/>
      <c r="F4" s="269"/>
      <c r="G4" s="269"/>
      <c r="H4" s="269"/>
      <c r="I4" s="328"/>
      <c r="J4" s="369"/>
      <c r="K4" s="369"/>
      <c r="L4" s="369"/>
      <c r="M4" s="369"/>
    </row>
    <row r="5" spans="1:14" x14ac:dyDescent="0.25">
      <c r="A5" s="84"/>
      <c r="B5" s="52" t="s">
        <v>78</v>
      </c>
      <c r="C5" s="93"/>
      <c r="D5" s="93"/>
      <c r="E5" s="93"/>
      <c r="F5" s="52"/>
      <c r="G5" s="52"/>
      <c r="H5" s="52"/>
      <c r="I5" s="328"/>
      <c r="J5" s="369"/>
      <c r="K5" s="369"/>
      <c r="L5" s="369"/>
      <c r="M5" s="369"/>
    </row>
    <row r="6" spans="1:14" ht="15" customHeight="1" x14ac:dyDescent="0.25">
      <c r="A6" s="33"/>
      <c r="B6" s="52" t="s">
        <v>142</v>
      </c>
      <c r="C6" s="93"/>
      <c r="D6" s="93"/>
      <c r="E6" s="370"/>
      <c r="F6" s="40"/>
      <c r="G6" s="40"/>
      <c r="H6" s="40"/>
      <c r="I6" s="328"/>
      <c r="J6" s="369"/>
      <c r="K6" s="369"/>
      <c r="L6" s="369"/>
      <c r="M6" s="369"/>
    </row>
    <row r="7" spans="1:14" x14ac:dyDescent="0.25">
      <c r="A7" s="9"/>
      <c r="B7" s="371" t="s">
        <v>143</v>
      </c>
      <c r="C7" s="270"/>
      <c r="D7" s="372"/>
      <c r="E7" s="373"/>
      <c r="F7" s="373"/>
      <c r="G7" s="373"/>
      <c r="H7" s="373"/>
      <c r="I7" s="328"/>
      <c r="J7" s="369"/>
      <c r="K7" s="369"/>
      <c r="L7" s="369"/>
      <c r="M7" s="369"/>
    </row>
    <row r="8" spans="1:14" x14ac:dyDescent="0.25">
      <c r="A8" s="84"/>
      <c r="B8" s="371"/>
      <c r="C8" s="270"/>
      <c r="D8" s="372"/>
      <c r="E8" s="373"/>
      <c r="F8" s="373"/>
      <c r="G8" s="373"/>
      <c r="H8" s="373"/>
      <c r="I8" s="328"/>
      <c r="J8" s="369"/>
      <c r="K8" s="369"/>
      <c r="L8" s="369"/>
      <c r="M8" s="369"/>
    </row>
    <row r="9" spans="1:14" x14ac:dyDescent="0.25">
      <c r="A9" s="33" t="s">
        <v>2</v>
      </c>
      <c r="B9" s="371" t="s">
        <v>139</v>
      </c>
      <c r="C9" s="270"/>
      <c r="D9" s="372"/>
      <c r="E9" s="373"/>
      <c r="F9" s="373"/>
      <c r="G9" s="373"/>
      <c r="H9" s="373"/>
      <c r="I9" s="328"/>
      <c r="J9" s="369"/>
      <c r="K9" s="369"/>
      <c r="L9" s="369"/>
      <c r="M9" s="369"/>
    </row>
    <row r="10" spans="1:14" ht="15" customHeight="1" thickBot="1" x14ac:dyDescent="0.3">
      <c r="A10" s="9">
        <f>INDEX('Point Grid'!$C$8:$I$32,MATCH($A$1,'Point Grid'!$A$8:$A$32,0),MATCH(A9,'Point Grid'!$C$7:$I$7,0))</f>
        <v>0.5</v>
      </c>
      <c r="B10" s="234"/>
      <c r="C10" s="270"/>
      <c r="D10" s="270"/>
      <c r="E10" s="270"/>
      <c r="F10" s="270"/>
      <c r="G10" s="270"/>
      <c r="H10" s="270"/>
      <c r="I10" s="328"/>
      <c r="J10" s="369"/>
      <c r="K10" s="369"/>
      <c r="L10" s="369"/>
      <c r="M10" s="369"/>
    </row>
    <row r="11" spans="1:14" ht="15" customHeight="1" thickBot="1" x14ac:dyDescent="0.3">
      <c r="A11" s="5"/>
      <c r="B11" s="52"/>
      <c r="C11" s="47"/>
      <c r="D11" s="47"/>
      <c r="E11" s="47"/>
      <c r="F11" s="47"/>
      <c r="G11" s="93"/>
      <c r="H11" s="93"/>
      <c r="I11" s="328"/>
      <c r="J11" s="38"/>
      <c r="K11" s="38"/>
      <c r="L11" s="38"/>
      <c r="M11" s="374"/>
      <c r="N11" s="60"/>
    </row>
    <row r="12" spans="1:14" x14ac:dyDescent="0.25">
      <c r="A12" s="81"/>
      <c r="B12" s="234"/>
      <c r="C12" s="198"/>
      <c r="D12" s="198"/>
      <c r="E12" s="198"/>
      <c r="F12" s="375"/>
      <c r="G12" s="94"/>
      <c r="H12" s="47"/>
      <c r="I12" s="328"/>
      <c r="J12" s="61"/>
      <c r="K12" s="369"/>
      <c r="L12" s="38"/>
      <c r="M12" s="374"/>
      <c r="N12" s="60"/>
    </row>
    <row r="13" spans="1:14" ht="15" customHeight="1" x14ac:dyDescent="0.25">
      <c r="A13" s="33" t="s">
        <v>3</v>
      </c>
      <c r="B13" s="234" t="s">
        <v>140</v>
      </c>
      <c r="C13" s="198"/>
      <c r="D13" s="198"/>
      <c r="E13" s="198"/>
      <c r="F13" s="375"/>
      <c r="G13" s="198"/>
      <c r="H13" s="198"/>
      <c r="I13" s="328"/>
      <c r="J13" s="38"/>
      <c r="K13" s="369"/>
      <c r="L13" s="38"/>
      <c r="M13" s="374"/>
      <c r="N13" s="60"/>
    </row>
    <row r="14" spans="1:14" ht="15" customHeight="1" thickBot="1" x14ac:dyDescent="0.3">
      <c r="A14" s="9">
        <f>INDEX('Point Grid'!$C$8:$I$32,MATCH($A$1,'Point Grid'!$A$8:$A$32,0),MATCH(A13,'Point Grid'!$C$7:$I$7,0))</f>
        <v>0.5</v>
      </c>
      <c r="B14" s="52"/>
      <c r="C14" s="376"/>
      <c r="D14" s="377"/>
      <c r="E14" s="378"/>
      <c r="F14" s="376"/>
      <c r="G14" s="95"/>
      <c r="H14" s="95"/>
      <c r="I14" s="328"/>
      <c r="J14" s="38"/>
      <c r="K14" s="369"/>
      <c r="L14" s="38"/>
      <c r="M14" s="374"/>
      <c r="N14" s="60"/>
    </row>
    <row r="15" spans="1:14" ht="15.75" thickBot="1" x14ac:dyDescent="0.3">
      <c r="A15" s="5"/>
      <c r="B15" s="52"/>
      <c r="C15" s="376"/>
      <c r="D15" s="377"/>
      <c r="E15" s="378"/>
      <c r="F15" s="376"/>
      <c r="G15" s="95"/>
      <c r="H15" s="95"/>
      <c r="I15" s="328"/>
      <c r="J15" s="38"/>
      <c r="K15" s="369"/>
      <c r="L15" s="38"/>
      <c r="M15" s="374"/>
      <c r="N15" s="60"/>
    </row>
    <row r="16" spans="1:14" x14ac:dyDescent="0.25">
      <c r="A16" s="81"/>
      <c r="B16" s="52"/>
      <c r="C16" s="376"/>
      <c r="D16" s="377"/>
      <c r="E16" s="378"/>
      <c r="F16" s="376"/>
      <c r="G16" s="95"/>
      <c r="H16" s="95"/>
      <c r="I16" s="328"/>
      <c r="J16" s="38"/>
      <c r="K16" s="369"/>
      <c r="L16" s="38"/>
      <c r="M16" s="374"/>
      <c r="N16" s="60"/>
    </row>
    <row r="17" spans="1:14" ht="15" customHeight="1" x14ac:dyDescent="0.25">
      <c r="A17" s="33" t="s">
        <v>4</v>
      </c>
      <c r="B17" s="52" t="s">
        <v>141</v>
      </c>
      <c r="C17" s="376"/>
      <c r="D17" s="377"/>
      <c r="E17" s="378"/>
      <c r="F17" s="376"/>
      <c r="G17" s="95"/>
      <c r="H17" s="95"/>
      <c r="I17" s="328"/>
      <c r="J17" s="38"/>
      <c r="K17" s="369"/>
      <c r="L17" s="38"/>
      <c r="M17" s="374"/>
      <c r="N17" s="60"/>
    </row>
    <row r="18" spans="1:14" ht="15" customHeight="1" thickBot="1" x14ac:dyDescent="0.3">
      <c r="A18" s="9">
        <f>INDEX('Point Grid'!$C$8:$I$32,MATCH($A$1,'Point Grid'!$A$8:$A$32,0),MATCH(A17,'Point Grid'!$C$7:$I$7,0))</f>
        <v>0.5</v>
      </c>
      <c r="B18" s="52"/>
      <c r="C18" s="376"/>
      <c r="D18" s="377"/>
      <c r="E18" s="378"/>
      <c r="F18" s="376"/>
      <c r="G18" s="95"/>
      <c r="H18" s="95"/>
      <c r="I18" s="328"/>
      <c r="J18" s="369"/>
      <c r="K18" s="369"/>
      <c r="L18" s="369"/>
      <c r="M18" s="369"/>
    </row>
    <row r="19" spans="1:14" ht="15.75" thickBot="1" x14ac:dyDescent="0.3">
      <c r="A19" s="5"/>
      <c r="B19" s="52"/>
      <c r="C19" s="376"/>
      <c r="D19" s="377"/>
      <c r="E19" s="378"/>
      <c r="F19" s="376"/>
      <c r="G19" s="377"/>
      <c r="H19" s="377"/>
      <c r="I19" s="328"/>
      <c r="J19" s="369"/>
      <c r="K19" s="369"/>
      <c r="L19" s="369"/>
      <c r="M19" s="369"/>
    </row>
    <row r="20" spans="1:14" ht="15.75" thickBot="1" x14ac:dyDescent="0.3">
      <c r="A20" s="23"/>
      <c r="B20" s="102"/>
      <c r="C20" s="379"/>
      <c r="D20" s="379"/>
      <c r="E20" s="380"/>
      <c r="F20" s="379"/>
      <c r="G20" s="381"/>
      <c r="H20" s="381"/>
      <c r="I20" s="382"/>
      <c r="J20" s="369"/>
      <c r="K20" s="369"/>
      <c r="L20" s="369"/>
      <c r="M20" s="369"/>
    </row>
    <row r="21" spans="1:14" x14ac:dyDescent="0.25">
      <c r="A21" s="59"/>
      <c r="B21" s="383"/>
      <c r="C21" s="383"/>
      <c r="D21" s="383"/>
      <c r="E21" s="383"/>
      <c r="F21" s="383"/>
      <c r="G21" s="383"/>
      <c r="H21" s="383"/>
      <c r="I21" s="384"/>
      <c r="J21" s="369"/>
      <c r="K21" s="369"/>
      <c r="L21" s="369"/>
      <c r="M21" s="369"/>
    </row>
    <row r="22" spans="1:14" x14ac:dyDescent="0.25">
      <c r="A22" s="59"/>
      <c r="B22" s="383"/>
      <c r="C22" s="383"/>
      <c r="D22" s="383"/>
      <c r="E22" s="383"/>
      <c r="F22" s="383"/>
      <c r="G22" s="383"/>
      <c r="H22" s="383"/>
      <c r="I22" s="384"/>
      <c r="J22" s="369"/>
      <c r="K22" s="369"/>
      <c r="L22" s="369"/>
      <c r="M22" s="369"/>
    </row>
    <row r="23" spans="1:14" x14ac:dyDescent="0.25">
      <c r="A23" s="59"/>
      <c r="B23" s="383"/>
      <c r="C23" s="383"/>
      <c r="D23" s="383"/>
      <c r="E23" s="383"/>
      <c r="F23" s="383"/>
      <c r="G23" s="383"/>
      <c r="H23" s="383"/>
      <c r="I23" s="384"/>
      <c r="J23" s="369"/>
      <c r="K23" s="369"/>
      <c r="L23" s="369"/>
      <c r="M23" s="369"/>
    </row>
    <row r="24" spans="1:14" x14ac:dyDescent="0.25">
      <c r="A24" s="59"/>
      <c r="B24" s="383"/>
      <c r="C24" s="383"/>
      <c r="D24" s="383"/>
      <c r="E24" s="383"/>
      <c r="F24" s="383"/>
      <c r="G24" s="383"/>
      <c r="H24" s="383"/>
      <c r="I24" s="384"/>
      <c r="J24" s="369"/>
      <c r="K24" s="369"/>
      <c r="L24" s="369"/>
      <c r="M24" s="369"/>
    </row>
    <row r="25" spans="1:14" x14ac:dyDescent="0.25">
      <c r="B25" s="383"/>
      <c r="C25" s="383"/>
      <c r="D25" s="383"/>
      <c r="E25" s="383"/>
      <c r="F25" s="383"/>
      <c r="G25" s="383"/>
      <c r="H25" s="383"/>
      <c r="I25" s="384"/>
      <c r="J25" s="369"/>
      <c r="K25" s="369"/>
      <c r="L25" s="369"/>
      <c r="M25" s="369"/>
    </row>
    <row r="26" spans="1:14" x14ac:dyDescent="0.25">
      <c r="B26" s="383"/>
      <c r="C26" s="383"/>
      <c r="D26" s="383"/>
      <c r="E26" s="383"/>
      <c r="F26" s="383"/>
      <c r="G26" s="383"/>
      <c r="H26" s="383"/>
      <c r="I26" s="384"/>
      <c r="J26" s="369"/>
      <c r="K26" s="369"/>
      <c r="L26" s="369"/>
      <c r="M26" s="369"/>
    </row>
    <row r="27" spans="1:14" x14ac:dyDescent="0.25">
      <c r="B27" s="383"/>
      <c r="C27" s="383"/>
      <c r="D27" s="383"/>
      <c r="E27" s="383"/>
      <c r="F27" s="383"/>
      <c r="G27" s="383"/>
      <c r="H27" s="383"/>
      <c r="I27" s="384"/>
      <c r="J27" s="369"/>
      <c r="K27" s="369"/>
      <c r="L27" s="369"/>
      <c r="M27" s="369"/>
    </row>
    <row r="28" spans="1:14" x14ac:dyDescent="0.25">
      <c r="B28" s="383"/>
      <c r="C28" s="383"/>
      <c r="D28" s="383"/>
      <c r="E28" s="383"/>
      <c r="F28" s="383"/>
      <c r="G28" s="383"/>
      <c r="H28" s="383"/>
      <c r="I28" s="384"/>
      <c r="J28" s="369"/>
      <c r="K28" s="369"/>
      <c r="L28" s="369"/>
      <c r="M28" s="369"/>
    </row>
    <row r="29" spans="1:14" x14ac:dyDescent="0.25">
      <c r="B29" s="383"/>
      <c r="C29" s="383"/>
      <c r="D29" s="383"/>
      <c r="E29" s="383"/>
      <c r="F29" s="383"/>
      <c r="G29" s="383"/>
      <c r="H29" s="383"/>
      <c r="I29" s="384"/>
      <c r="J29" s="369"/>
      <c r="K29" s="369"/>
      <c r="L29" s="369"/>
      <c r="M29" s="369"/>
    </row>
    <row r="30" spans="1:14" x14ac:dyDescent="0.25">
      <c r="B30" s="383"/>
      <c r="C30" s="383"/>
      <c r="D30" s="383"/>
      <c r="E30" s="383"/>
      <c r="F30" s="383"/>
      <c r="G30" s="383"/>
      <c r="H30" s="383"/>
      <c r="I30" s="384"/>
      <c r="J30" s="369"/>
      <c r="K30" s="369"/>
      <c r="L30" s="369"/>
      <c r="M30" s="369"/>
    </row>
    <row r="31" spans="1:14" x14ac:dyDescent="0.25">
      <c r="B31" s="383"/>
      <c r="C31" s="383"/>
      <c r="D31" s="383"/>
      <c r="E31" s="383"/>
      <c r="F31" s="383"/>
      <c r="G31" s="383"/>
      <c r="H31" s="383"/>
      <c r="I31" s="384"/>
      <c r="J31" s="369"/>
      <c r="K31" s="369"/>
      <c r="L31" s="369"/>
      <c r="M31" s="369"/>
    </row>
    <row r="32" spans="1:14" x14ac:dyDescent="0.25">
      <c r="B32" s="383"/>
      <c r="C32" s="383"/>
      <c r="D32" s="383"/>
      <c r="E32" s="383"/>
      <c r="F32" s="383"/>
      <c r="G32" s="383"/>
      <c r="H32" s="383"/>
      <c r="I32" s="384"/>
      <c r="J32" s="369"/>
      <c r="K32" s="369"/>
      <c r="L32" s="369"/>
      <c r="M32" s="369"/>
    </row>
    <row r="33" spans="2:13" x14ac:dyDescent="0.25">
      <c r="B33" s="384"/>
      <c r="C33" s="384"/>
      <c r="D33" s="384"/>
      <c r="E33" s="384"/>
      <c r="F33" s="384"/>
      <c r="G33" s="384"/>
      <c r="H33" s="384"/>
      <c r="I33" s="384"/>
      <c r="J33" s="369"/>
      <c r="K33" s="369"/>
      <c r="L33" s="369"/>
      <c r="M33" s="369"/>
    </row>
    <row r="34" spans="2:13" x14ac:dyDescent="0.25">
      <c r="B34" s="384"/>
      <c r="C34" s="384"/>
      <c r="D34" s="384"/>
      <c r="E34" s="384"/>
      <c r="F34" s="384"/>
      <c r="G34" s="384"/>
      <c r="H34" s="384"/>
      <c r="I34" s="384"/>
      <c r="J34" s="369"/>
      <c r="K34" s="369"/>
      <c r="L34" s="369"/>
      <c r="M34" s="369"/>
    </row>
    <row r="35" spans="2:13" x14ac:dyDescent="0.25">
      <c r="B35" s="384"/>
      <c r="C35" s="384"/>
      <c r="D35" s="384"/>
      <c r="E35" s="384"/>
      <c r="F35" s="384"/>
      <c r="G35" s="384"/>
      <c r="H35" s="384"/>
      <c r="I35" s="384"/>
      <c r="J35" s="369"/>
      <c r="K35" s="369"/>
      <c r="L35" s="369"/>
      <c r="M35" s="369"/>
    </row>
    <row r="36" spans="2:13" x14ac:dyDescent="0.25">
      <c r="B36" s="384"/>
      <c r="C36" s="384"/>
      <c r="D36" s="384"/>
      <c r="E36" s="384"/>
      <c r="F36" s="384"/>
      <c r="G36" s="384"/>
      <c r="H36" s="384"/>
      <c r="I36" s="384"/>
      <c r="J36" s="369"/>
      <c r="K36" s="369"/>
      <c r="L36" s="369"/>
      <c r="M36" s="369"/>
    </row>
    <row r="37" spans="2:13" x14ac:dyDescent="0.25">
      <c r="B37" s="384"/>
      <c r="C37" s="384"/>
      <c r="D37" s="384"/>
      <c r="E37" s="384"/>
      <c r="F37" s="384"/>
      <c r="G37" s="384"/>
      <c r="H37" s="384"/>
      <c r="I37" s="384"/>
      <c r="J37" s="369"/>
      <c r="K37" s="369"/>
      <c r="L37" s="369"/>
      <c r="M37" s="369"/>
    </row>
    <row r="38" spans="2:13" x14ac:dyDescent="0.25">
      <c r="B38" s="384"/>
      <c r="C38" s="384"/>
      <c r="D38" s="384"/>
      <c r="E38" s="384"/>
      <c r="F38" s="384"/>
      <c r="G38" s="384"/>
      <c r="H38" s="384"/>
      <c r="I38" s="384"/>
      <c r="J38" s="369"/>
      <c r="K38" s="369"/>
      <c r="L38" s="369"/>
      <c r="M38" s="369"/>
    </row>
    <row r="39" spans="2:13" x14ac:dyDescent="0.25">
      <c r="B39" s="384"/>
      <c r="C39" s="384"/>
      <c r="D39" s="384"/>
      <c r="E39" s="384"/>
      <c r="F39" s="384"/>
      <c r="G39" s="384"/>
      <c r="H39" s="384"/>
      <c r="I39" s="384"/>
      <c r="J39" s="369"/>
      <c r="K39" s="369"/>
      <c r="L39" s="369"/>
      <c r="M39" s="369"/>
    </row>
    <row r="40" spans="2:13" x14ac:dyDescent="0.25">
      <c r="B40" s="384"/>
      <c r="C40" s="384"/>
      <c r="D40" s="384"/>
      <c r="E40" s="384"/>
      <c r="F40" s="384"/>
      <c r="G40" s="384"/>
      <c r="H40" s="384"/>
      <c r="I40" s="384"/>
      <c r="J40" s="369"/>
      <c r="K40" s="369"/>
      <c r="L40" s="369"/>
      <c r="M40" s="369"/>
    </row>
    <row r="41" spans="2:13" x14ac:dyDescent="0.25">
      <c r="B41" s="384"/>
      <c r="C41" s="384"/>
      <c r="D41" s="384"/>
      <c r="E41" s="384"/>
      <c r="F41" s="384"/>
      <c r="G41" s="384"/>
      <c r="H41" s="384"/>
      <c r="I41" s="384"/>
      <c r="J41" s="369"/>
      <c r="K41" s="369"/>
      <c r="L41" s="369"/>
      <c r="M41" s="369"/>
    </row>
    <row r="42" spans="2:13" x14ac:dyDescent="0.25">
      <c r="B42" s="384"/>
      <c r="C42" s="384"/>
      <c r="D42" s="384"/>
      <c r="E42" s="384"/>
      <c r="F42" s="384"/>
      <c r="G42" s="384"/>
      <c r="H42" s="384"/>
      <c r="I42" s="384"/>
      <c r="J42" s="369"/>
      <c r="K42" s="369"/>
      <c r="L42" s="369"/>
      <c r="M42" s="369"/>
    </row>
    <row r="43" spans="2:13" x14ac:dyDescent="0.25">
      <c r="B43" s="384"/>
      <c r="C43" s="384"/>
      <c r="D43" s="384"/>
      <c r="E43" s="384"/>
      <c r="F43" s="384"/>
      <c r="G43" s="384"/>
      <c r="H43" s="384"/>
      <c r="I43" s="384"/>
      <c r="J43" s="369"/>
      <c r="K43" s="369"/>
      <c r="L43" s="369"/>
      <c r="M43" s="369"/>
    </row>
    <row r="44" spans="2:13" x14ac:dyDescent="0.25">
      <c r="B44" s="384"/>
      <c r="C44" s="384"/>
      <c r="D44" s="384"/>
      <c r="E44" s="384"/>
      <c r="F44" s="384"/>
      <c r="G44" s="384"/>
      <c r="H44" s="384"/>
      <c r="I44" s="384"/>
      <c r="J44" s="369"/>
      <c r="K44" s="369"/>
      <c r="L44" s="369"/>
      <c r="M44" s="369"/>
    </row>
    <row r="45" spans="2:13" x14ac:dyDescent="0.25">
      <c r="B45" s="384"/>
      <c r="C45" s="384"/>
      <c r="D45" s="384"/>
      <c r="E45" s="384"/>
      <c r="F45" s="384"/>
      <c r="G45" s="384"/>
      <c r="H45" s="384"/>
      <c r="I45" s="384"/>
      <c r="J45" s="369"/>
      <c r="K45" s="369"/>
      <c r="L45" s="369"/>
      <c r="M45" s="369"/>
    </row>
    <row r="46" spans="2:13" x14ac:dyDescent="0.25">
      <c r="B46" s="384"/>
      <c r="C46" s="384"/>
      <c r="D46" s="384"/>
      <c r="E46" s="384"/>
      <c r="F46" s="384"/>
      <c r="G46" s="384"/>
      <c r="H46" s="384"/>
      <c r="I46" s="384"/>
      <c r="J46" s="369"/>
      <c r="K46" s="369"/>
      <c r="L46" s="369"/>
      <c r="M46" s="369"/>
    </row>
    <row r="47" spans="2:13" x14ac:dyDescent="0.25">
      <c r="B47" s="384"/>
      <c r="C47" s="384"/>
      <c r="D47" s="384"/>
      <c r="E47" s="384"/>
      <c r="F47" s="384"/>
      <c r="G47" s="384"/>
      <c r="H47" s="384"/>
      <c r="I47" s="384"/>
      <c r="J47" s="369"/>
      <c r="K47" s="369"/>
      <c r="L47" s="369"/>
      <c r="M47" s="369"/>
    </row>
    <row r="48" spans="2:13" x14ac:dyDescent="0.25">
      <c r="B48" s="384"/>
      <c r="C48" s="384"/>
      <c r="D48" s="384"/>
      <c r="E48" s="384"/>
      <c r="F48" s="384"/>
      <c r="G48" s="384"/>
      <c r="H48" s="384"/>
      <c r="I48" s="384"/>
      <c r="J48" s="369"/>
      <c r="K48" s="369"/>
      <c r="L48" s="369"/>
      <c r="M48" s="369"/>
    </row>
    <row r="49" spans="2:13" x14ac:dyDescent="0.25">
      <c r="B49" s="384"/>
      <c r="C49" s="384"/>
      <c r="D49" s="384"/>
      <c r="E49" s="384"/>
      <c r="F49" s="384"/>
      <c r="G49" s="384"/>
      <c r="H49" s="384"/>
      <c r="I49" s="384"/>
      <c r="J49" s="369"/>
      <c r="K49" s="369"/>
      <c r="L49" s="369"/>
      <c r="M49" s="369"/>
    </row>
    <row r="50" spans="2:13" x14ac:dyDescent="0.25">
      <c r="B50" s="384"/>
      <c r="C50" s="384"/>
      <c r="D50" s="384"/>
      <c r="E50" s="384"/>
      <c r="F50" s="384"/>
      <c r="G50" s="384"/>
      <c r="H50" s="384"/>
      <c r="I50" s="384"/>
      <c r="J50" s="369"/>
      <c r="K50" s="369"/>
      <c r="L50" s="369"/>
      <c r="M50" s="369"/>
    </row>
    <row r="51" spans="2:13" x14ac:dyDescent="0.25">
      <c r="B51" s="384"/>
      <c r="C51" s="384"/>
      <c r="D51" s="384"/>
      <c r="E51" s="384"/>
      <c r="F51" s="384"/>
      <c r="G51" s="384"/>
      <c r="H51" s="384"/>
      <c r="I51" s="384"/>
      <c r="J51" s="369"/>
      <c r="K51" s="369"/>
      <c r="L51" s="369"/>
      <c r="M51" s="369"/>
    </row>
    <row r="52" spans="2:13" x14ac:dyDescent="0.25">
      <c r="B52" s="384"/>
      <c r="C52" s="384"/>
      <c r="D52" s="384"/>
      <c r="E52" s="384"/>
      <c r="F52" s="384"/>
      <c r="G52" s="384"/>
      <c r="H52" s="384"/>
      <c r="I52" s="384"/>
      <c r="J52" s="369"/>
      <c r="K52" s="369"/>
      <c r="L52" s="369"/>
      <c r="M52" s="369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2.140625" style="29" customWidth="1"/>
    <col min="10" max="10" width="10.7109375" style="29" customWidth="1"/>
    <col min="11" max="16384" width="9.140625" style="29"/>
  </cols>
  <sheetData>
    <row r="1" spans="1:13" x14ac:dyDescent="0.25">
      <c r="A1" s="7">
        <v>6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/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Grid'!B:B,MATCH($A$1,'Point Grid'!A:A,0))</f>
        <v>2.25</v>
      </c>
      <c r="B4" s="24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x14ac:dyDescent="0.25">
      <c r="A5" s="30"/>
      <c r="B5" s="24"/>
      <c r="C5" s="24"/>
      <c r="D5" s="24"/>
      <c r="E5" s="24"/>
      <c r="F5" s="24"/>
      <c r="G5" s="24"/>
      <c r="H5" s="24"/>
      <c r="I5" s="25"/>
      <c r="J5" s="181"/>
      <c r="K5" s="182"/>
      <c r="L5" s="182"/>
      <c r="M5" s="182"/>
    </row>
    <row r="6" spans="1:13" x14ac:dyDescent="0.25">
      <c r="A6" s="33" t="s">
        <v>2</v>
      </c>
      <c r="B6" s="24" t="s">
        <v>144</v>
      </c>
      <c r="C6" s="24"/>
      <c r="D6" s="24"/>
      <c r="E6" s="24"/>
      <c r="F6" s="24"/>
      <c r="G6" s="24"/>
      <c r="H6" s="24"/>
      <c r="I6" s="25"/>
      <c r="J6" s="181"/>
      <c r="K6" s="182"/>
      <c r="L6" s="182"/>
      <c r="M6" s="182"/>
    </row>
    <row r="7" spans="1:13" ht="15.75" thickBot="1" x14ac:dyDescent="0.3">
      <c r="A7" s="9">
        <f>INDEX('Point Grid'!$C$8:$I$32,MATCH($A$1,'Point Grid'!$A$8:$A$32,0),MATCH(A6,'Point Grid'!$C$7:$I$7,0))</f>
        <v>1</v>
      </c>
      <c r="B7" s="355"/>
      <c r="C7" s="24" t="s">
        <v>150</v>
      </c>
      <c r="D7" s="24"/>
      <c r="E7" s="24"/>
      <c r="F7" s="24"/>
      <c r="G7" s="24"/>
      <c r="H7" s="24"/>
      <c r="I7" s="25"/>
      <c r="J7" s="181"/>
      <c r="K7" s="182"/>
      <c r="L7" s="182"/>
      <c r="M7" s="182"/>
    </row>
    <row r="8" spans="1:13" ht="15.75" thickBot="1" x14ac:dyDescent="0.3">
      <c r="A8" s="5"/>
      <c r="B8" s="355"/>
      <c r="C8" s="24" t="s">
        <v>151</v>
      </c>
      <c r="D8" s="24"/>
      <c r="E8" s="24"/>
      <c r="F8" s="24"/>
      <c r="G8" s="24"/>
      <c r="H8" s="24"/>
      <c r="I8" s="25"/>
      <c r="J8" s="181"/>
      <c r="K8" s="182"/>
      <c r="L8" s="182"/>
      <c r="M8" s="182"/>
    </row>
    <row r="9" spans="1:13" x14ac:dyDescent="0.25">
      <c r="A9" s="81"/>
      <c r="B9" s="172"/>
      <c r="C9" s="172"/>
      <c r="D9" s="172"/>
      <c r="E9" s="172"/>
      <c r="F9" s="172"/>
      <c r="G9" s="172"/>
      <c r="H9" s="172"/>
      <c r="I9" s="25"/>
      <c r="J9" s="181"/>
      <c r="K9" s="182"/>
      <c r="L9" s="182"/>
      <c r="M9" s="182"/>
    </row>
    <row r="10" spans="1:13" x14ac:dyDescent="0.25">
      <c r="A10" s="33" t="s">
        <v>3</v>
      </c>
      <c r="B10" s="24" t="s">
        <v>145</v>
      </c>
      <c r="C10" s="24"/>
      <c r="D10" s="24"/>
      <c r="E10" s="24"/>
      <c r="F10" s="24"/>
      <c r="G10" s="24"/>
      <c r="H10" s="24"/>
      <c r="I10" s="25"/>
      <c r="J10" s="181"/>
      <c r="K10" s="182"/>
      <c r="L10" s="182"/>
      <c r="M10" s="182"/>
    </row>
    <row r="11" spans="1:13" ht="15.75" thickBot="1" x14ac:dyDescent="0.3">
      <c r="A11" s="9">
        <f>INDEX('Point Grid'!$C$8:$I$32,MATCH($A$1,'Point Grid'!$A$8:$A$32,0),MATCH(A10,'Point Grid'!$C$7:$I$7,0))</f>
        <v>0.5</v>
      </c>
      <c r="B11" s="24"/>
      <c r="C11" s="24"/>
      <c r="D11" s="24"/>
      <c r="E11" s="24"/>
      <c r="F11" s="24"/>
      <c r="G11" s="24"/>
      <c r="H11" s="24"/>
      <c r="I11" s="25"/>
      <c r="J11" s="181"/>
      <c r="K11" s="182"/>
      <c r="L11" s="182"/>
      <c r="M11" s="182"/>
    </row>
    <row r="12" spans="1:13" ht="15.75" thickBot="1" x14ac:dyDescent="0.3">
      <c r="A12" s="5"/>
      <c r="B12" s="24"/>
      <c r="C12" s="24"/>
      <c r="D12" s="24"/>
      <c r="E12" s="24"/>
      <c r="F12" s="24"/>
      <c r="G12" s="24"/>
      <c r="H12" s="24"/>
      <c r="I12" s="25"/>
      <c r="J12" s="181"/>
      <c r="K12" s="182"/>
      <c r="L12" s="182"/>
      <c r="M12" s="182"/>
    </row>
    <row r="13" spans="1:13" x14ac:dyDescent="0.25">
      <c r="A13" s="81"/>
      <c r="B13" s="24"/>
      <c r="C13" s="24"/>
      <c r="D13" s="24"/>
      <c r="E13" s="24"/>
      <c r="F13" s="24"/>
      <c r="G13" s="24"/>
      <c r="H13" s="24"/>
      <c r="I13" s="25"/>
      <c r="J13" s="181"/>
      <c r="K13" s="182"/>
      <c r="L13" s="182"/>
      <c r="M13" s="182"/>
    </row>
    <row r="14" spans="1:13" x14ac:dyDescent="0.25">
      <c r="A14" s="33" t="s">
        <v>4</v>
      </c>
      <c r="B14" s="24" t="s">
        <v>146</v>
      </c>
      <c r="C14" s="24"/>
      <c r="D14" s="24"/>
      <c r="E14" s="24"/>
      <c r="F14" s="24"/>
      <c r="G14" s="24"/>
      <c r="H14" s="24"/>
      <c r="I14" s="25"/>
      <c r="J14" s="181"/>
      <c r="K14" s="182"/>
      <c r="L14" s="182"/>
      <c r="M14" s="182"/>
    </row>
    <row r="15" spans="1:13" ht="15.75" thickBot="1" x14ac:dyDescent="0.3">
      <c r="A15" s="9">
        <f>INDEX('Point Grid'!$C$8:$I$32,MATCH($A$1,'Point Grid'!$A$8:$A$32,0),MATCH(A14,'Point Grid'!$C$7:$I$7,0))</f>
        <v>0.75</v>
      </c>
      <c r="B15" s="355"/>
      <c r="C15" s="24" t="s">
        <v>148</v>
      </c>
      <c r="D15" s="24"/>
      <c r="E15" s="24"/>
      <c r="F15" s="24"/>
      <c r="G15" s="24"/>
      <c r="H15" s="24"/>
      <c r="I15" s="25"/>
      <c r="J15" s="181"/>
      <c r="K15" s="182"/>
      <c r="L15" s="182"/>
      <c r="M15" s="182"/>
    </row>
    <row r="16" spans="1:13" ht="15.75" thickBot="1" x14ac:dyDescent="0.3">
      <c r="A16" s="5"/>
      <c r="B16" s="355"/>
      <c r="C16" s="24" t="s">
        <v>149</v>
      </c>
      <c r="D16" s="24"/>
      <c r="E16" s="24"/>
      <c r="F16" s="24"/>
      <c r="G16" s="24"/>
      <c r="H16" s="24"/>
      <c r="I16" s="25"/>
      <c r="J16" s="181"/>
      <c r="K16" s="182"/>
      <c r="L16" s="182"/>
      <c r="M16" s="182"/>
    </row>
    <row r="17" spans="1:13" x14ac:dyDescent="0.25">
      <c r="A17" s="62"/>
      <c r="B17" s="355"/>
      <c r="C17" s="24" t="s">
        <v>147</v>
      </c>
      <c r="D17" s="24"/>
      <c r="E17" s="24"/>
      <c r="F17" s="24"/>
      <c r="G17" s="24"/>
      <c r="H17" s="24"/>
      <c r="I17" s="25"/>
      <c r="J17" s="181"/>
      <c r="K17" s="182"/>
      <c r="L17" s="182"/>
      <c r="M17" s="182"/>
    </row>
    <row r="18" spans="1:13" x14ac:dyDescent="0.25">
      <c r="A18" s="62"/>
      <c r="B18" s="24"/>
      <c r="C18" s="24"/>
      <c r="D18" s="24"/>
      <c r="E18" s="24"/>
      <c r="F18" s="24"/>
      <c r="G18" s="24"/>
      <c r="H18" s="24"/>
      <c r="I18" s="25"/>
      <c r="J18" s="181"/>
      <c r="K18" s="182"/>
      <c r="L18" s="182"/>
      <c r="M18" s="182"/>
    </row>
    <row r="19" spans="1:13" x14ac:dyDescent="0.25">
      <c r="A19" s="30"/>
      <c r="B19" s="172"/>
      <c r="C19" s="172"/>
      <c r="D19" s="172"/>
      <c r="E19" s="172"/>
      <c r="F19" s="172"/>
      <c r="G19" s="172"/>
      <c r="H19" s="172"/>
      <c r="I19" s="25"/>
      <c r="J19" s="181"/>
      <c r="K19" s="182"/>
      <c r="L19" s="182"/>
      <c r="M19" s="182"/>
    </row>
    <row r="20" spans="1:13" ht="15.75" thickBot="1" x14ac:dyDescent="0.3">
      <c r="A20" s="32"/>
      <c r="B20" s="240"/>
      <c r="C20" s="240"/>
      <c r="D20" s="240"/>
      <c r="E20" s="240"/>
      <c r="F20" s="240"/>
      <c r="G20" s="240"/>
      <c r="H20" s="240"/>
      <c r="I20" s="242"/>
      <c r="J20" s="181"/>
      <c r="K20" s="182"/>
      <c r="L20" s="182"/>
      <c r="M20" s="182"/>
    </row>
    <row r="21" spans="1:13" x14ac:dyDescent="0.25">
      <c r="A21" s="41"/>
      <c r="B21" s="181"/>
      <c r="C21" s="181"/>
      <c r="D21" s="181"/>
      <c r="E21" s="181"/>
      <c r="F21" s="181"/>
      <c r="G21" s="181"/>
      <c r="H21" s="181"/>
      <c r="I21" s="181"/>
      <c r="J21" s="181"/>
      <c r="K21" s="182"/>
      <c r="L21" s="182"/>
      <c r="M21" s="182"/>
    </row>
    <row r="22" spans="1:13" x14ac:dyDescent="0.25">
      <c r="A22" s="41"/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M22" s="182"/>
    </row>
    <row r="23" spans="1:13" x14ac:dyDescent="0.25">
      <c r="A23" s="41"/>
      <c r="B23" s="181"/>
      <c r="C23" s="181"/>
      <c r="D23" s="181"/>
      <c r="E23" s="181"/>
      <c r="F23" s="181"/>
      <c r="G23" s="181"/>
      <c r="H23" s="181"/>
      <c r="I23" s="181"/>
      <c r="J23" s="181"/>
      <c r="K23" s="182"/>
      <c r="L23" s="182"/>
      <c r="M23" s="182"/>
    </row>
    <row r="24" spans="1:13" x14ac:dyDescent="0.25">
      <c r="A24" s="41"/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M24" s="182"/>
    </row>
    <row r="25" spans="1:13" x14ac:dyDescent="0.25">
      <c r="A25" s="41"/>
      <c r="B25" s="181"/>
      <c r="C25" s="181"/>
      <c r="D25" s="181"/>
      <c r="E25" s="181"/>
      <c r="F25" s="181"/>
      <c r="G25" s="181"/>
      <c r="H25" s="181"/>
      <c r="I25" s="181"/>
      <c r="J25" s="181"/>
      <c r="K25" s="182"/>
      <c r="L25" s="182"/>
      <c r="M25" s="182"/>
    </row>
    <row r="26" spans="1:13" x14ac:dyDescent="0.25">
      <c r="A26" s="41"/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M26" s="182"/>
    </row>
    <row r="27" spans="1:13" x14ac:dyDescent="0.25">
      <c r="A27" s="41"/>
      <c r="B27" s="181"/>
      <c r="C27" s="181"/>
      <c r="D27" s="181"/>
      <c r="E27" s="181"/>
      <c r="F27" s="181"/>
      <c r="G27" s="181"/>
      <c r="H27" s="181"/>
      <c r="I27" s="181"/>
      <c r="J27" s="181"/>
      <c r="K27" s="182"/>
      <c r="L27" s="182"/>
      <c r="M27" s="182"/>
    </row>
    <row r="28" spans="1:13" x14ac:dyDescent="0.25">
      <c r="A28" s="41"/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M28" s="182"/>
    </row>
    <row r="29" spans="1:13" x14ac:dyDescent="0.25">
      <c r="A29" s="41"/>
      <c r="B29" s="181"/>
      <c r="C29" s="181"/>
      <c r="D29" s="181"/>
      <c r="E29" s="181"/>
      <c r="F29" s="181"/>
      <c r="G29" s="181"/>
      <c r="H29" s="181"/>
      <c r="I29" s="181"/>
      <c r="J29" s="181"/>
      <c r="K29" s="182"/>
      <c r="L29" s="182"/>
      <c r="M29" s="182"/>
    </row>
    <row r="30" spans="1:13" x14ac:dyDescent="0.25">
      <c r="A30" s="41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2"/>
    </row>
    <row r="31" spans="1:13" x14ac:dyDescent="0.25">
      <c r="A31" s="41"/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82"/>
      <c r="M31" s="182"/>
    </row>
    <row r="32" spans="1:13" x14ac:dyDescent="0.25">
      <c r="A32" s="41"/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82"/>
    </row>
    <row r="33" spans="1:13" x14ac:dyDescent="0.25">
      <c r="A33" s="41"/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1:13" x14ac:dyDescent="0.25">
      <c r="A34" s="41"/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182"/>
      <c r="M34" s="182"/>
    </row>
    <row r="35" spans="1:13" x14ac:dyDescent="0.25">
      <c r="A35" s="41"/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1:13" x14ac:dyDescent="0.25">
      <c r="A36" s="41"/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2"/>
    </row>
    <row r="37" spans="1:13" x14ac:dyDescent="0.25">
      <c r="A37" s="41"/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182"/>
      <c r="M37" s="182"/>
    </row>
    <row r="38" spans="1:13" x14ac:dyDescent="0.25">
      <c r="A38" s="41"/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1:13" x14ac:dyDescent="0.25">
      <c r="A39" s="41"/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1:13" x14ac:dyDescent="0.25">
      <c r="A40" s="41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A41" s="41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A42" s="41"/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A44" s="41"/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L47" s="182"/>
      <c r="M47" s="182"/>
    </row>
    <row r="48" spans="1:13" x14ac:dyDescent="0.25"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82"/>
    </row>
    <row r="49" spans="2:13" x14ac:dyDescent="0.25"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2"/>
      <c r="M49" s="182"/>
    </row>
    <row r="50" spans="2:13" x14ac:dyDescent="0.25"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82"/>
      <c r="M50" s="182"/>
    </row>
    <row r="51" spans="2:13" x14ac:dyDescent="0.25"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182"/>
      <c r="M51" s="182"/>
    </row>
    <row r="52" spans="2:13" x14ac:dyDescent="0.25"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182"/>
      <c r="M52" s="182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3" width="10.5703125" style="29" customWidth="1"/>
    <col min="4" max="7" width="9.42578125" style="29" customWidth="1"/>
    <col min="8" max="8" width="11" style="29" customWidth="1"/>
    <col min="9" max="9" width="9.42578125" style="29" customWidth="1"/>
    <col min="10" max="10" width="10.7109375" style="29" customWidth="1"/>
    <col min="11" max="16384" width="9.140625" style="29"/>
  </cols>
  <sheetData>
    <row r="1" spans="1:13" x14ac:dyDescent="0.25">
      <c r="A1" s="7">
        <v>7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 t="s">
        <v>152</v>
      </c>
      <c r="C3" s="24"/>
      <c r="D3" s="24"/>
      <c r="E3" s="24"/>
      <c r="F3" s="24"/>
      <c r="G3" s="24"/>
      <c r="H3" s="24"/>
      <c r="I3" s="25"/>
      <c r="J3" s="182"/>
      <c r="K3" s="182"/>
      <c r="L3" s="182"/>
      <c r="M3" s="182"/>
    </row>
    <row r="4" spans="1:13" ht="15.75" thickBot="1" x14ac:dyDescent="0.3">
      <c r="A4" s="9">
        <f>INDEX('Point Grid'!B:B,MATCH($A$1,'Point Grid'!A:A,0))</f>
        <v>4.5</v>
      </c>
      <c r="B4" s="24"/>
      <c r="C4" s="24"/>
      <c r="D4" s="24"/>
      <c r="E4" s="24"/>
      <c r="F4" s="24"/>
      <c r="G4" s="24"/>
      <c r="H4" s="24"/>
      <c r="I4" s="25"/>
      <c r="J4" s="182"/>
      <c r="K4" s="182"/>
      <c r="L4" s="182"/>
      <c r="M4" s="182"/>
    </row>
    <row r="5" spans="1:13" ht="15.75" thickBot="1" x14ac:dyDescent="0.3">
      <c r="A5" s="5"/>
      <c r="B5" s="356" t="s">
        <v>33</v>
      </c>
      <c r="C5" s="357" t="s">
        <v>156</v>
      </c>
      <c r="D5" s="357"/>
      <c r="E5" s="357"/>
      <c r="F5" s="244"/>
      <c r="G5" s="244"/>
      <c r="H5" s="245"/>
      <c r="I5" s="358"/>
      <c r="J5" s="182"/>
      <c r="K5" s="182"/>
      <c r="L5" s="182"/>
      <c r="M5" s="182"/>
    </row>
    <row r="6" spans="1:13" x14ac:dyDescent="0.25">
      <c r="A6" s="33"/>
      <c r="B6" s="98" t="s">
        <v>34</v>
      </c>
      <c r="C6" s="441">
        <v>12</v>
      </c>
      <c r="D6" s="441"/>
      <c r="E6" s="441">
        <v>24</v>
      </c>
      <c r="F6" s="441"/>
      <c r="G6" s="441">
        <v>36</v>
      </c>
      <c r="H6" s="442"/>
      <c r="I6" s="358"/>
      <c r="J6" s="182"/>
      <c r="K6" s="182"/>
      <c r="L6" s="182"/>
      <c r="M6" s="182"/>
    </row>
    <row r="7" spans="1:13" x14ac:dyDescent="0.25">
      <c r="A7" s="9"/>
      <c r="B7" s="185">
        <v>2016</v>
      </c>
      <c r="C7" s="439">
        <v>3440</v>
      </c>
      <c r="D7" s="439"/>
      <c r="E7" s="439">
        <v>4107</v>
      </c>
      <c r="F7" s="439"/>
      <c r="G7" s="439">
        <v>4522</v>
      </c>
      <c r="H7" s="440"/>
      <c r="I7" s="358"/>
      <c r="J7" s="182"/>
      <c r="K7" s="182"/>
      <c r="L7" s="182"/>
      <c r="M7" s="182"/>
    </row>
    <row r="8" spans="1:13" x14ac:dyDescent="0.25">
      <c r="A8" s="9"/>
      <c r="B8" s="187">
        <v>2017</v>
      </c>
      <c r="C8" s="448">
        <v>3427</v>
      </c>
      <c r="D8" s="448"/>
      <c r="E8" s="448">
        <v>4109</v>
      </c>
      <c r="F8" s="448"/>
      <c r="G8" s="359"/>
      <c r="H8" s="292"/>
      <c r="I8" s="358"/>
      <c r="J8" s="182"/>
      <c r="K8" s="182"/>
      <c r="L8" s="182"/>
      <c r="M8" s="182"/>
    </row>
    <row r="9" spans="1:13" x14ac:dyDescent="0.25">
      <c r="A9" s="9"/>
      <c r="B9" s="265">
        <v>2018</v>
      </c>
      <c r="C9" s="447">
        <v>3545</v>
      </c>
      <c r="D9" s="447"/>
      <c r="E9" s="360"/>
      <c r="F9" s="360"/>
      <c r="G9" s="154"/>
      <c r="H9" s="361"/>
      <c r="I9" s="358"/>
      <c r="J9" s="182"/>
      <c r="K9" s="182"/>
      <c r="L9" s="182"/>
      <c r="M9" s="182"/>
    </row>
    <row r="10" spans="1:13" x14ac:dyDescent="0.25">
      <c r="A10" s="9"/>
      <c r="B10" s="110"/>
      <c r="C10" s="24"/>
      <c r="D10" s="24"/>
      <c r="E10" s="24"/>
      <c r="F10" s="24"/>
      <c r="G10" s="110"/>
      <c r="H10" s="199"/>
      <c r="I10" s="358"/>
      <c r="J10" s="182"/>
      <c r="K10" s="182"/>
      <c r="L10" s="182"/>
      <c r="M10" s="182"/>
    </row>
    <row r="11" spans="1:13" x14ac:dyDescent="0.25">
      <c r="A11" s="9"/>
      <c r="B11" s="109" t="s">
        <v>43</v>
      </c>
      <c r="C11" s="423" t="s">
        <v>44</v>
      </c>
      <c r="D11" s="425"/>
      <c r="E11" s="423" t="s">
        <v>153</v>
      </c>
      <c r="F11" s="425"/>
      <c r="G11" s="110"/>
      <c r="H11" s="199"/>
      <c r="I11" s="358"/>
      <c r="J11" s="182"/>
      <c r="K11" s="182"/>
      <c r="L11" s="182"/>
      <c r="M11" s="182"/>
    </row>
    <row r="12" spans="1:13" x14ac:dyDescent="0.25">
      <c r="A12" s="9"/>
      <c r="B12" s="98" t="s">
        <v>34</v>
      </c>
      <c r="C12" s="429" t="s">
        <v>154</v>
      </c>
      <c r="D12" s="431"/>
      <c r="E12" s="429" t="s">
        <v>155</v>
      </c>
      <c r="F12" s="431"/>
      <c r="G12" s="24"/>
      <c r="H12" s="24"/>
      <c r="I12" s="358"/>
      <c r="J12" s="182"/>
      <c r="K12" s="182"/>
      <c r="L12" s="182"/>
      <c r="M12" s="182"/>
    </row>
    <row r="13" spans="1:13" x14ac:dyDescent="0.25">
      <c r="A13" s="9"/>
      <c r="B13" s="109">
        <v>2016</v>
      </c>
      <c r="C13" s="461">
        <v>10500</v>
      </c>
      <c r="D13" s="462"/>
      <c r="E13" s="461">
        <v>1155</v>
      </c>
      <c r="F13" s="462"/>
      <c r="G13" s="24"/>
      <c r="H13" s="24"/>
      <c r="I13" s="358"/>
      <c r="J13" s="182"/>
      <c r="K13" s="182"/>
      <c r="L13" s="182"/>
      <c r="M13" s="182"/>
    </row>
    <row r="14" spans="1:13" x14ac:dyDescent="0.25">
      <c r="A14" s="9"/>
      <c r="B14" s="187">
        <v>2017</v>
      </c>
      <c r="C14" s="443">
        <v>12000</v>
      </c>
      <c r="D14" s="444"/>
      <c r="E14" s="443">
        <v>3600</v>
      </c>
      <c r="F14" s="444"/>
      <c r="G14" s="24"/>
      <c r="H14" s="24"/>
      <c r="I14" s="358"/>
      <c r="J14" s="182"/>
      <c r="K14" s="182"/>
      <c r="L14" s="182"/>
      <c r="M14" s="182"/>
    </row>
    <row r="15" spans="1:13" x14ac:dyDescent="0.25">
      <c r="A15" s="9"/>
      <c r="B15" s="98">
        <v>2018</v>
      </c>
      <c r="C15" s="445">
        <v>12500</v>
      </c>
      <c r="D15" s="446"/>
      <c r="E15" s="445">
        <v>1500</v>
      </c>
      <c r="F15" s="446"/>
      <c r="G15" s="24"/>
      <c r="H15" s="24"/>
      <c r="I15" s="358"/>
      <c r="J15" s="182"/>
      <c r="K15" s="182"/>
      <c r="L15" s="182"/>
      <c r="M15" s="182"/>
    </row>
    <row r="16" spans="1:13" x14ac:dyDescent="0.25">
      <c r="A16" s="9"/>
      <c r="B16" s="24"/>
      <c r="C16" s="24"/>
      <c r="D16" s="24"/>
      <c r="E16" s="24"/>
      <c r="F16" s="24"/>
      <c r="G16" s="24"/>
      <c r="H16" s="24"/>
      <c r="I16" s="358"/>
      <c r="J16" s="182"/>
      <c r="K16" s="182"/>
      <c r="L16" s="182"/>
      <c r="M16" s="182"/>
    </row>
    <row r="17" spans="1:13" ht="15" customHeight="1" x14ac:dyDescent="0.25">
      <c r="A17" s="9"/>
      <c r="B17" s="110"/>
      <c r="C17" s="423" t="s">
        <v>157</v>
      </c>
      <c r="D17" s="424"/>
      <c r="E17" s="424"/>
      <c r="F17" s="425"/>
      <c r="G17" s="24"/>
      <c r="H17" s="24"/>
      <c r="I17" s="358"/>
      <c r="J17" s="182"/>
      <c r="K17" s="182"/>
      <c r="L17" s="182"/>
      <c r="M17" s="182"/>
    </row>
    <row r="18" spans="1:13" ht="15" customHeight="1" x14ac:dyDescent="0.25">
      <c r="A18" s="9"/>
      <c r="B18" s="110"/>
      <c r="C18" s="449" t="s">
        <v>36</v>
      </c>
      <c r="D18" s="450"/>
      <c r="E18" s="455" t="s">
        <v>158</v>
      </c>
      <c r="F18" s="456"/>
      <c r="G18" s="24"/>
      <c r="H18" s="24"/>
      <c r="I18" s="358"/>
      <c r="J18" s="182"/>
      <c r="K18" s="182"/>
      <c r="L18" s="182"/>
      <c r="M18" s="182"/>
    </row>
    <row r="19" spans="1:13" x14ac:dyDescent="0.25">
      <c r="A19" s="9"/>
      <c r="B19" s="110"/>
      <c r="C19" s="451">
        <v>42917</v>
      </c>
      <c r="D19" s="452"/>
      <c r="E19" s="457">
        <v>0.05</v>
      </c>
      <c r="F19" s="458"/>
      <c r="G19" s="24"/>
      <c r="H19" s="24"/>
      <c r="I19" s="358"/>
      <c r="J19" s="182"/>
      <c r="K19" s="182"/>
      <c r="L19" s="182"/>
      <c r="M19" s="182"/>
    </row>
    <row r="20" spans="1:13" x14ac:dyDescent="0.25">
      <c r="A20" s="9"/>
      <c r="B20" s="110"/>
      <c r="C20" s="453" t="s">
        <v>159</v>
      </c>
      <c r="D20" s="454"/>
      <c r="E20" s="459">
        <v>0.02</v>
      </c>
      <c r="F20" s="460"/>
      <c r="G20" s="24"/>
      <c r="H20" s="24"/>
      <c r="I20" s="358"/>
      <c r="J20" s="182"/>
      <c r="K20" s="182"/>
      <c r="L20" s="182"/>
      <c r="M20" s="182"/>
    </row>
    <row r="21" spans="1:13" x14ac:dyDescent="0.25">
      <c r="A21" s="9"/>
      <c r="B21" s="110"/>
      <c r="C21" s="110"/>
      <c r="D21" s="24"/>
      <c r="E21" s="24"/>
      <c r="F21" s="24"/>
      <c r="G21" s="24"/>
      <c r="H21" s="24"/>
      <c r="I21" s="358"/>
      <c r="J21" s="182"/>
      <c r="K21" s="182"/>
      <c r="L21" s="182"/>
      <c r="M21" s="182"/>
    </row>
    <row r="22" spans="1:13" x14ac:dyDescent="0.25">
      <c r="A22" s="9"/>
      <c r="B22" s="362">
        <v>0.04</v>
      </c>
      <c r="C22" s="257" t="s">
        <v>160</v>
      </c>
      <c r="D22" s="258"/>
      <c r="E22" s="258"/>
      <c r="F22" s="259"/>
      <c r="G22" s="24"/>
      <c r="H22" s="24"/>
      <c r="I22" s="25"/>
      <c r="J22" s="182"/>
      <c r="K22" s="182"/>
      <c r="L22" s="182"/>
      <c r="M22" s="182"/>
    </row>
    <row r="23" spans="1:13" x14ac:dyDescent="0.25">
      <c r="A23" s="9"/>
      <c r="B23" s="363">
        <v>0.03</v>
      </c>
      <c r="C23" s="364" t="s">
        <v>161</v>
      </c>
      <c r="D23" s="24"/>
      <c r="E23" s="24"/>
      <c r="F23" s="353"/>
      <c r="G23" s="24"/>
      <c r="H23" s="24"/>
      <c r="I23" s="25"/>
      <c r="J23" s="182"/>
      <c r="K23" s="182"/>
      <c r="L23" s="182"/>
      <c r="M23" s="182"/>
    </row>
    <row r="24" spans="1:13" x14ac:dyDescent="0.25">
      <c r="A24" s="9"/>
      <c r="B24" s="363">
        <v>0.6</v>
      </c>
      <c r="C24" s="364" t="s">
        <v>162</v>
      </c>
      <c r="D24" s="24"/>
      <c r="E24" s="24"/>
      <c r="F24" s="353"/>
      <c r="G24" s="24"/>
      <c r="H24" s="24"/>
      <c r="I24" s="25"/>
      <c r="J24" s="182"/>
      <c r="K24" s="182"/>
      <c r="L24" s="182"/>
      <c r="M24" s="182"/>
    </row>
    <row r="25" spans="1:13" x14ac:dyDescent="0.25">
      <c r="A25" s="9"/>
      <c r="B25" s="365">
        <v>0.3</v>
      </c>
      <c r="C25" s="364" t="s">
        <v>163</v>
      </c>
      <c r="D25" s="24"/>
      <c r="E25" s="24"/>
      <c r="F25" s="353"/>
      <c r="G25" s="24"/>
      <c r="H25" s="24"/>
      <c r="I25" s="25"/>
      <c r="J25" s="182"/>
      <c r="K25" s="182"/>
      <c r="L25" s="182"/>
      <c r="M25" s="182"/>
    </row>
    <row r="26" spans="1:13" x14ac:dyDescent="0.25">
      <c r="A26" s="9"/>
      <c r="B26" s="363">
        <v>0.05</v>
      </c>
      <c r="C26" s="364" t="s">
        <v>164</v>
      </c>
      <c r="D26" s="24"/>
      <c r="E26" s="24"/>
      <c r="F26" s="353"/>
      <c r="G26" s="24"/>
      <c r="H26" s="24"/>
      <c r="I26" s="25"/>
      <c r="J26" s="182"/>
      <c r="K26" s="182"/>
      <c r="L26" s="182"/>
      <c r="M26" s="182"/>
    </row>
    <row r="27" spans="1:13" x14ac:dyDescent="0.25">
      <c r="A27" s="9"/>
      <c r="B27" s="363">
        <v>7.0000000000000007E-2</v>
      </c>
      <c r="C27" s="364" t="s">
        <v>165</v>
      </c>
      <c r="D27" s="24"/>
      <c r="E27" s="24"/>
      <c r="F27" s="353"/>
      <c r="G27" s="24"/>
      <c r="H27" s="24"/>
      <c r="I27" s="25"/>
      <c r="J27" s="182"/>
      <c r="K27" s="182"/>
      <c r="L27" s="182"/>
      <c r="M27" s="182"/>
    </row>
    <row r="28" spans="1:13" x14ac:dyDescent="0.25">
      <c r="A28" s="9"/>
      <c r="B28" s="366">
        <v>1.0309999999999999</v>
      </c>
      <c r="C28" s="367" t="s">
        <v>166</v>
      </c>
      <c r="D28" s="261"/>
      <c r="E28" s="261"/>
      <c r="F28" s="262"/>
      <c r="G28" s="24"/>
      <c r="H28" s="24"/>
      <c r="I28" s="25"/>
      <c r="J28" s="182"/>
      <c r="K28" s="182"/>
      <c r="L28" s="182"/>
      <c r="M28" s="182"/>
    </row>
    <row r="29" spans="1:13" x14ac:dyDescent="0.25">
      <c r="A29" s="9"/>
      <c r="B29" s="368"/>
      <c r="C29" s="269"/>
      <c r="D29" s="24"/>
      <c r="E29" s="24"/>
      <c r="F29" s="24"/>
      <c r="G29" s="24"/>
      <c r="H29" s="24"/>
      <c r="I29" s="25"/>
      <c r="J29" s="182"/>
      <c r="K29" s="182"/>
      <c r="L29" s="182"/>
      <c r="M29" s="182"/>
    </row>
    <row r="30" spans="1:13" x14ac:dyDescent="0.25">
      <c r="A30" s="9"/>
      <c r="B30" s="172" t="s">
        <v>169</v>
      </c>
      <c r="C30" s="270"/>
      <c r="D30" s="24"/>
      <c r="E30" s="24"/>
      <c r="F30" s="24"/>
      <c r="G30" s="24"/>
      <c r="H30" s="24"/>
      <c r="I30" s="25"/>
      <c r="J30" s="182"/>
      <c r="K30" s="182"/>
      <c r="L30" s="182"/>
      <c r="M30" s="182"/>
    </row>
    <row r="31" spans="1:13" x14ac:dyDescent="0.25">
      <c r="A31" s="9"/>
      <c r="B31" s="24" t="s">
        <v>170</v>
      </c>
      <c r="C31" s="24"/>
      <c r="D31" s="24"/>
      <c r="E31" s="24"/>
      <c r="F31" s="24"/>
      <c r="G31" s="24"/>
      <c r="H31" s="24"/>
      <c r="I31" s="25"/>
      <c r="J31" s="182"/>
      <c r="K31" s="182"/>
      <c r="L31" s="182"/>
      <c r="M31" s="182"/>
    </row>
    <row r="32" spans="1:13" x14ac:dyDescent="0.25">
      <c r="A32" s="9"/>
      <c r="B32" s="24" t="s">
        <v>78</v>
      </c>
      <c r="C32" s="24"/>
      <c r="D32" s="24"/>
      <c r="E32" s="24"/>
      <c r="F32" s="24"/>
      <c r="G32" s="24"/>
      <c r="H32" s="24"/>
      <c r="I32" s="25"/>
      <c r="J32" s="182"/>
      <c r="K32" s="182"/>
      <c r="L32" s="182"/>
      <c r="M32" s="182"/>
    </row>
    <row r="33" spans="1:13" x14ac:dyDescent="0.25">
      <c r="A33" s="9"/>
      <c r="B33" s="24" t="s">
        <v>171</v>
      </c>
      <c r="C33" s="24"/>
      <c r="D33" s="24"/>
      <c r="E33" s="24"/>
      <c r="F33" s="24"/>
      <c r="G33" s="24"/>
      <c r="H33" s="24"/>
      <c r="I33" s="25"/>
      <c r="J33" s="182"/>
      <c r="K33" s="182"/>
      <c r="L33" s="182"/>
      <c r="M33" s="182"/>
    </row>
    <row r="34" spans="1:13" x14ac:dyDescent="0.25">
      <c r="A34" s="9"/>
      <c r="B34" s="24"/>
      <c r="C34" s="24"/>
      <c r="D34" s="24"/>
      <c r="E34" s="24"/>
      <c r="F34" s="24"/>
      <c r="G34" s="24"/>
      <c r="H34" s="24"/>
      <c r="I34" s="25"/>
      <c r="J34" s="182"/>
      <c r="K34" s="182"/>
      <c r="L34" s="182"/>
      <c r="M34" s="182"/>
    </row>
    <row r="35" spans="1:13" x14ac:dyDescent="0.25">
      <c r="A35" s="9"/>
      <c r="B35" s="24" t="s">
        <v>167</v>
      </c>
      <c r="C35" s="24"/>
      <c r="D35" s="24"/>
      <c r="E35" s="24"/>
      <c r="F35" s="24"/>
      <c r="G35" s="24"/>
      <c r="H35" s="24"/>
      <c r="I35" s="25"/>
      <c r="J35" s="182"/>
      <c r="K35" s="182"/>
      <c r="L35" s="182"/>
      <c r="M35" s="182"/>
    </row>
    <row r="36" spans="1:13" x14ac:dyDescent="0.25">
      <c r="A36" s="9"/>
      <c r="B36" s="24" t="s">
        <v>168</v>
      </c>
      <c r="C36" s="24"/>
      <c r="D36" s="24"/>
      <c r="E36" s="24"/>
      <c r="F36" s="24"/>
      <c r="G36" s="24"/>
      <c r="H36" s="24"/>
      <c r="I36" s="25"/>
      <c r="J36" s="182"/>
      <c r="K36" s="182"/>
      <c r="L36" s="182"/>
      <c r="M36" s="182"/>
    </row>
    <row r="37" spans="1:13" ht="15.75" thickBot="1" x14ac:dyDescent="0.3">
      <c r="A37" s="32"/>
      <c r="B37" s="240"/>
      <c r="C37" s="240"/>
      <c r="D37" s="240"/>
      <c r="E37" s="240"/>
      <c r="F37" s="240"/>
      <c r="G37" s="240"/>
      <c r="H37" s="240"/>
      <c r="I37" s="242"/>
      <c r="J37" s="182"/>
      <c r="K37" s="182"/>
      <c r="L37" s="182"/>
      <c r="M37" s="182"/>
    </row>
    <row r="38" spans="1:13" x14ac:dyDescent="0.25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1:13" x14ac:dyDescent="0.25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1:13" x14ac:dyDescent="0.25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1:13" x14ac:dyDescent="0.25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</row>
    <row r="42" spans="1:13" x14ac:dyDescent="0.25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</row>
    <row r="43" spans="1:13" x14ac:dyDescent="0.25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</row>
    <row r="44" spans="1:13" x14ac:dyDescent="0.25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</row>
    <row r="45" spans="1:13" x14ac:dyDescent="0.25">
      <c r="B45" s="182"/>
      <c r="C45" s="182"/>
      <c r="D45" s="182"/>
      <c r="E45" s="182"/>
      <c r="F45" s="181"/>
      <c r="G45" s="181"/>
      <c r="H45" s="181"/>
      <c r="I45" s="182"/>
      <c r="J45" s="182"/>
      <c r="K45" s="182"/>
      <c r="L45" s="182"/>
      <c r="M45" s="182"/>
    </row>
    <row r="46" spans="1:13" x14ac:dyDescent="0.25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</row>
    <row r="47" spans="1:13" x14ac:dyDescent="0.25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1:13" x14ac:dyDescent="0.25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</row>
    <row r="49" spans="2:13" x14ac:dyDescent="0.25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2:13" x14ac:dyDescent="0.25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2:13" x14ac:dyDescent="0.25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2:13" x14ac:dyDescent="0.25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</sheetData>
  <mergeCells count="27">
    <mergeCell ref="C17:F17"/>
    <mergeCell ref="H1:I1"/>
    <mergeCell ref="C18:D18"/>
    <mergeCell ref="C19:D19"/>
    <mergeCell ref="C20:D20"/>
    <mergeCell ref="E18:F18"/>
    <mergeCell ref="E19:F19"/>
    <mergeCell ref="E20:F20"/>
    <mergeCell ref="E11:F11"/>
    <mergeCell ref="E12:F12"/>
    <mergeCell ref="E13:F13"/>
    <mergeCell ref="E14:F14"/>
    <mergeCell ref="E15:F15"/>
    <mergeCell ref="C11:D11"/>
    <mergeCell ref="C12:D12"/>
    <mergeCell ref="C13:D13"/>
    <mergeCell ref="C14:D14"/>
    <mergeCell ref="C15:D15"/>
    <mergeCell ref="C9:D9"/>
    <mergeCell ref="E8:F8"/>
    <mergeCell ref="C8:D8"/>
    <mergeCell ref="C7:D7"/>
    <mergeCell ref="E7:F7"/>
    <mergeCell ref="G7:H7"/>
    <mergeCell ref="G6:H6"/>
    <mergeCell ref="E6:F6"/>
    <mergeCell ref="C6:D6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4" width="13.140625" style="29" customWidth="1"/>
    <col min="5" max="9" width="11.42578125" style="29" customWidth="1"/>
    <col min="10" max="10" width="10.7109375" style="29" customWidth="1"/>
    <col min="11" max="16384" width="9.140625" style="29"/>
  </cols>
  <sheetData>
    <row r="1" spans="1:13" x14ac:dyDescent="0.25">
      <c r="A1" s="7">
        <v>8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 t="s">
        <v>172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Grid'!B:B,MATCH($A$1,'Point Grid'!A:A,0))</f>
        <v>1.75</v>
      </c>
      <c r="B4" s="24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x14ac:dyDescent="0.25">
      <c r="A5" s="30"/>
      <c r="B5" s="463" t="s">
        <v>185</v>
      </c>
      <c r="C5" s="419" t="s">
        <v>173</v>
      </c>
      <c r="D5" s="434"/>
      <c r="E5" s="24"/>
      <c r="F5" s="24"/>
      <c r="G5" s="24"/>
      <c r="H5" s="24"/>
      <c r="I5" s="25"/>
      <c r="J5" s="181"/>
      <c r="K5" s="182"/>
      <c r="L5" s="182"/>
      <c r="M5" s="182"/>
    </row>
    <row r="6" spans="1:13" x14ac:dyDescent="0.25">
      <c r="A6" s="81"/>
      <c r="B6" s="464"/>
      <c r="C6" s="468" t="s">
        <v>174</v>
      </c>
      <c r="D6" s="466" t="s">
        <v>175</v>
      </c>
      <c r="E6" s="24"/>
      <c r="F6" s="24"/>
      <c r="G6" s="24"/>
      <c r="H6" s="24"/>
      <c r="I6" s="25"/>
      <c r="J6" s="181"/>
      <c r="K6" s="182"/>
      <c r="L6" s="182"/>
      <c r="M6" s="182"/>
    </row>
    <row r="7" spans="1:13" x14ac:dyDescent="0.25">
      <c r="A7" s="81"/>
      <c r="B7" s="465"/>
      <c r="C7" s="469"/>
      <c r="D7" s="467"/>
      <c r="E7" s="24"/>
      <c r="F7" s="24"/>
      <c r="G7" s="24"/>
      <c r="H7" s="24"/>
      <c r="I7" s="25"/>
      <c r="J7" s="181"/>
      <c r="K7" s="182"/>
      <c r="L7" s="182"/>
      <c r="M7" s="182"/>
    </row>
    <row r="8" spans="1:13" x14ac:dyDescent="0.25">
      <c r="A8" s="81"/>
      <c r="B8" s="342">
        <v>0</v>
      </c>
      <c r="C8" s="343">
        <v>0.85</v>
      </c>
      <c r="D8" s="324">
        <v>0</v>
      </c>
      <c r="E8" s="24"/>
      <c r="F8" s="24"/>
      <c r="G8" s="24"/>
      <c r="H8" s="24"/>
      <c r="I8" s="25"/>
      <c r="J8" s="181"/>
      <c r="K8" s="182"/>
      <c r="L8" s="182"/>
      <c r="M8" s="182"/>
    </row>
    <row r="9" spans="1:13" x14ac:dyDescent="0.25">
      <c r="A9" s="81"/>
      <c r="B9" s="344">
        <v>0.05</v>
      </c>
      <c r="C9" s="345">
        <v>0.75</v>
      </c>
      <c r="D9" s="346">
        <v>0</v>
      </c>
      <c r="E9" s="24"/>
      <c r="F9" s="24"/>
      <c r="G9" s="24"/>
      <c r="H9" s="24"/>
      <c r="I9" s="25"/>
      <c r="J9" s="181"/>
      <c r="K9" s="182"/>
      <c r="L9" s="182"/>
      <c r="M9" s="182"/>
    </row>
    <row r="10" spans="1:13" x14ac:dyDescent="0.25">
      <c r="A10" s="81"/>
      <c r="B10" s="172"/>
      <c r="C10" s="24"/>
      <c r="D10" s="24"/>
      <c r="E10" s="24"/>
      <c r="F10" s="24"/>
      <c r="G10" s="24"/>
      <c r="H10" s="24"/>
      <c r="I10" s="25"/>
      <c r="J10" s="181"/>
      <c r="K10" s="182"/>
      <c r="L10" s="182"/>
      <c r="M10" s="182"/>
    </row>
    <row r="11" spans="1:13" x14ac:dyDescent="0.25">
      <c r="A11" s="81"/>
      <c r="B11" s="172" t="s">
        <v>176</v>
      </c>
      <c r="C11" s="172"/>
      <c r="D11" s="172"/>
      <c r="E11" s="24"/>
      <c r="F11" s="24"/>
      <c r="G11" s="24"/>
      <c r="H11" s="24"/>
      <c r="I11" s="25"/>
      <c r="J11" s="181"/>
      <c r="K11" s="182"/>
      <c r="L11" s="182"/>
      <c r="M11" s="182"/>
    </row>
    <row r="12" spans="1:13" x14ac:dyDescent="0.25">
      <c r="A12" s="81"/>
      <c r="B12" s="347">
        <v>0</v>
      </c>
      <c r="C12" s="348" t="s">
        <v>177</v>
      </c>
      <c r="D12" s="349"/>
      <c r="E12" s="24"/>
      <c r="F12" s="24"/>
      <c r="G12" s="24"/>
      <c r="H12" s="24"/>
      <c r="I12" s="25"/>
      <c r="J12" s="181"/>
      <c r="K12" s="182"/>
      <c r="L12" s="182"/>
      <c r="M12" s="182"/>
    </row>
    <row r="13" spans="1:13" x14ac:dyDescent="0.25">
      <c r="A13" s="81"/>
      <c r="B13" s="313">
        <v>0</v>
      </c>
      <c r="C13" s="350" t="s">
        <v>46</v>
      </c>
      <c r="D13" s="351"/>
      <c r="E13" s="24"/>
      <c r="F13" s="24"/>
      <c r="G13" s="24"/>
      <c r="H13" s="24"/>
      <c r="I13" s="25"/>
      <c r="J13" s="181"/>
      <c r="K13" s="182"/>
      <c r="L13" s="182"/>
      <c r="M13" s="182"/>
    </row>
    <row r="14" spans="1:13" x14ac:dyDescent="0.25">
      <c r="A14" s="81"/>
      <c r="B14" s="313">
        <v>0</v>
      </c>
      <c r="C14" s="352" t="s">
        <v>178</v>
      </c>
      <c r="D14" s="353"/>
      <c r="E14" s="24"/>
      <c r="F14" s="24"/>
      <c r="G14" s="24"/>
      <c r="H14" s="24"/>
      <c r="I14" s="25"/>
      <c r="J14" s="181"/>
      <c r="K14" s="182"/>
      <c r="L14" s="182"/>
      <c r="M14" s="182"/>
    </row>
    <row r="15" spans="1:13" x14ac:dyDescent="0.25">
      <c r="A15" s="81"/>
      <c r="B15" s="354">
        <v>1000</v>
      </c>
      <c r="C15" s="352" t="s">
        <v>179</v>
      </c>
      <c r="D15" s="353"/>
      <c r="E15" s="24"/>
      <c r="F15" s="24"/>
      <c r="G15" s="24"/>
      <c r="H15" s="24"/>
      <c r="I15" s="25"/>
      <c r="J15" s="181"/>
      <c r="K15" s="182"/>
      <c r="L15" s="182"/>
      <c r="M15" s="182"/>
    </row>
    <row r="16" spans="1:13" x14ac:dyDescent="0.25">
      <c r="A16" s="81"/>
      <c r="B16" s="315">
        <v>800</v>
      </c>
      <c r="C16" s="260" t="s">
        <v>180</v>
      </c>
      <c r="D16" s="262"/>
      <c r="E16" s="24"/>
      <c r="F16" s="24"/>
      <c r="G16" s="24"/>
      <c r="H16" s="24"/>
      <c r="I16" s="25"/>
      <c r="J16" s="181"/>
      <c r="K16" s="182"/>
      <c r="L16" s="182"/>
      <c r="M16" s="182"/>
    </row>
    <row r="17" spans="1:13" x14ac:dyDescent="0.25">
      <c r="A17" s="81"/>
      <c r="B17" s="172"/>
      <c r="C17" s="24"/>
      <c r="D17" s="24"/>
      <c r="E17" s="24"/>
      <c r="F17" s="24"/>
      <c r="G17" s="24"/>
      <c r="H17" s="24"/>
      <c r="I17" s="25"/>
      <c r="J17" s="181"/>
      <c r="K17" s="182"/>
      <c r="L17" s="182"/>
      <c r="M17" s="182"/>
    </row>
    <row r="18" spans="1:13" x14ac:dyDescent="0.25">
      <c r="A18" s="81"/>
      <c r="B18" s="172" t="s">
        <v>182</v>
      </c>
      <c r="C18" s="24"/>
      <c r="D18" s="24"/>
      <c r="E18" s="24"/>
      <c r="F18" s="24"/>
      <c r="G18" s="24"/>
      <c r="H18" s="24"/>
      <c r="I18" s="25"/>
      <c r="J18" s="181"/>
      <c r="K18" s="182"/>
      <c r="L18" s="182"/>
      <c r="M18" s="182"/>
    </row>
    <row r="19" spans="1:13" x14ac:dyDescent="0.25">
      <c r="A19" s="81"/>
      <c r="B19" s="355"/>
      <c r="C19" s="24" t="s">
        <v>183</v>
      </c>
      <c r="D19" s="24"/>
      <c r="E19" s="24"/>
      <c r="F19" s="24"/>
      <c r="G19" s="24"/>
      <c r="H19" s="24"/>
      <c r="I19" s="25"/>
      <c r="J19" s="181"/>
      <c r="K19" s="182"/>
      <c r="L19" s="182"/>
      <c r="M19" s="182"/>
    </row>
    <row r="20" spans="1:13" x14ac:dyDescent="0.25">
      <c r="A20" s="81"/>
      <c r="B20" s="355"/>
      <c r="C20" s="172" t="s">
        <v>184</v>
      </c>
      <c r="D20" s="24"/>
      <c r="E20" s="24"/>
      <c r="F20" s="24"/>
      <c r="G20" s="24"/>
      <c r="H20" s="24"/>
      <c r="I20" s="25"/>
      <c r="J20" s="181"/>
      <c r="K20" s="182"/>
      <c r="L20" s="182"/>
      <c r="M20" s="182"/>
    </row>
    <row r="21" spans="1:13" x14ac:dyDescent="0.25">
      <c r="A21" s="81"/>
      <c r="B21" s="172"/>
      <c r="C21" s="24"/>
      <c r="D21" s="24"/>
      <c r="E21" s="24"/>
      <c r="F21" s="24"/>
      <c r="G21" s="24"/>
      <c r="H21" s="24"/>
      <c r="I21" s="25"/>
      <c r="J21" s="181"/>
      <c r="K21" s="182"/>
      <c r="L21" s="182"/>
      <c r="M21" s="182"/>
    </row>
    <row r="22" spans="1:13" x14ac:dyDescent="0.25">
      <c r="A22" s="33" t="s">
        <v>2</v>
      </c>
      <c r="B22" s="172" t="s">
        <v>181</v>
      </c>
      <c r="C22" s="24"/>
      <c r="D22" s="24"/>
      <c r="E22" s="24"/>
      <c r="F22" s="24"/>
      <c r="G22" s="24"/>
      <c r="H22" s="24"/>
      <c r="I22" s="25"/>
      <c r="J22" s="181"/>
      <c r="K22" s="182"/>
      <c r="L22" s="182"/>
      <c r="M22" s="182"/>
    </row>
    <row r="23" spans="1:13" ht="15.75" thickBot="1" x14ac:dyDescent="0.3">
      <c r="A23" s="9">
        <f>INDEX('Point Grid'!$C$8:$I$32,MATCH($A$1,'Point Grid'!$A$8:$A$32,0),MATCH(A22,'Point Grid'!$C$7:$I$7,0))</f>
        <v>1.25</v>
      </c>
      <c r="B23" s="24"/>
      <c r="C23" s="24"/>
      <c r="D23" s="24"/>
      <c r="E23" s="24"/>
      <c r="F23" s="24"/>
      <c r="G23" s="24"/>
      <c r="H23" s="24"/>
      <c r="I23" s="25"/>
      <c r="J23" s="181"/>
      <c r="K23" s="182"/>
      <c r="L23" s="182"/>
      <c r="M23" s="182"/>
    </row>
    <row r="24" spans="1:13" ht="15.75" thickBot="1" x14ac:dyDescent="0.3">
      <c r="A24" s="5"/>
      <c r="B24" s="24"/>
      <c r="C24" s="24"/>
      <c r="D24" s="24"/>
      <c r="E24" s="24"/>
      <c r="F24" s="24"/>
      <c r="G24" s="24"/>
      <c r="H24" s="24"/>
      <c r="I24" s="25"/>
      <c r="J24" s="181"/>
      <c r="K24" s="182"/>
      <c r="L24" s="182"/>
      <c r="M24" s="182"/>
    </row>
    <row r="25" spans="1:13" x14ac:dyDescent="0.25">
      <c r="A25" s="81"/>
      <c r="B25" s="24"/>
      <c r="C25" s="24"/>
      <c r="D25" s="24"/>
      <c r="E25" s="24"/>
      <c r="F25" s="24"/>
      <c r="G25" s="24"/>
      <c r="H25" s="24"/>
      <c r="I25" s="25"/>
      <c r="J25" s="181"/>
      <c r="K25" s="182"/>
      <c r="L25" s="182"/>
      <c r="M25" s="182"/>
    </row>
    <row r="26" spans="1:13" x14ac:dyDescent="0.25">
      <c r="A26" s="33" t="s">
        <v>3</v>
      </c>
      <c r="B26" s="172" t="s">
        <v>325</v>
      </c>
      <c r="C26" s="172"/>
      <c r="D26" s="172"/>
      <c r="E26" s="172"/>
      <c r="F26" s="172"/>
      <c r="G26" s="172"/>
      <c r="H26" s="172"/>
      <c r="I26" s="189"/>
      <c r="J26" s="181"/>
      <c r="K26" s="182"/>
      <c r="L26" s="182"/>
      <c r="M26" s="182"/>
    </row>
    <row r="27" spans="1:13" ht="15.75" thickBot="1" x14ac:dyDescent="0.3">
      <c r="A27" s="9">
        <f>INDEX('Point Grid'!$C$8:$I$32,MATCH($A$1,'Point Grid'!$A$8:$A$32,0),MATCH(A26,'Point Grid'!$C$7:$I$7,0))</f>
        <v>0.5</v>
      </c>
      <c r="B27" s="172" t="s">
        <v>326</v>
      </c>
      <c r="C27" s="172"/>
      <c r="D27" s="172"/>
      <c r="E27" s="172"/>
      <c r="F27" s="172"/>
      <c r="G27" s="172"/>
      <c r="H27" s="172"/>
      <c r="I27" s="189"/>
      <c r="J27" s="181"/>
      <c r="K27" s="182"/>
      <c r="L27" s="182"/>
      <c r="M27" s="182"/>
    </row>
    <row r="28" spans="1:13" ht="15.75" thickBot="1" x14ac:dyDescent="0.3">
      <c r="A28" s="5"/>
      <c r="B28" s="172"/>
      <c r="C28" s="172"/>
      <c r="D28" s="172"/>
      <c r="E28" s="172"/>
      <c r="F28" s="172"/>
      <c r="G28" s="172"/>
      <c r="H28" s="172"/>
      <c r="I28" s="189"/>
      <c r="J28" s="181"/>
      <c r="K28" s="182"/>
      <c r="L28" s="182"/>
      <c r="M28" s="182"/>
    </row>
    <row r="29" spans="1:13" ht="15.75" thickBot="1" x14ac:dyDescent="0.3">
      <c r="A29" s="82"/>
      <c r="B29" s="190"/>
      <c r="C29" s="190"/>
      <c r="D29" s="190"/>
      <c r="E29" s="190"/>
      <c r="F29" s="190"/>
      <c r="G29" s="190"/>
      <c r="H29" s="190"/>
      <c r="I29" s="191"/>
      <c r="J29" s="181"/>
      <c r="K29" s="182"/>
      <c r="L29" s="182"/>
      <c r="M29" s="182"/>
    </row>
    <row r="30" spans="1:13" x14ac:dyDescent="0.25">
      <c r="A30" s="41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2"/>
    </row>
    <row r="31" spans="1:13" x14ac:dyDescent="0.25">
      <c r="A31" s="41"/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82"/>
      <c r="M31" s="182"/>
    </row>
    <row r="32" spans="1:13" x14ac:dyDescent="0.25">
      <c r="A32" s="41"/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82"/>
    </row>
    <row r="33" spans="1:13" x14ac:dyDescent="0.25">
      <c r="A33" s="41"/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1:13" x14ac:dyDescent="0.25">
      <c r="A34" s="41"/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182"/>
      <c r="M34" s="182"/>
    </row>
    <row r="35" spans="1:13" x14ac:dyDescent="0.25">
      <c r="A35" s="41"/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1:13" x14ac:dyDescent="0.25">
      <c r="A36" s="41"/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2"/>
    </row>
    <row r="37" spans="1:13" x14ac:dyDescent="0.25">
      <c r="A37" s="41"/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182"/>
      <c r="M37" s="182"/>
    </row>
    <row r="38" spans="1:13" x14ac:dyDescent="0.25">
      <c r="A38" s="41"/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1:13" x14ac:dyDescent="0.25"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1:13" x14ac:dyDescent="0.25"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82"/>
    </row>
    <row r="43" spans="1:13" x14ac:dyDescent="0.25"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1:13" x14ac:dyDescent="0.25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</row>
    <row r="49" spans="2:13" x14ac:dyDescent="0.25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2:13" x14ac:dyDescent="0.25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2:13" x14ac:dyDescent="0.25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2:13" x14ac:dyDescent="0.25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</sheetData>
  <mergeCells count="5">
    <mergeCell ref="H1:I1"/>
    <mergeCell ref="B5:B7"/>
    <mergeCell ref="D6:D7"/>
    <mergeCell ref="C6:C7"/>
    <mergeCell ref="C5:D5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4.42578125" style="29" customWidth="1"/>
    <col min="3" max="9" width="12" style="29" customWidth="1"/>
    <col min="10" max="16384" width="9.140625" style="34"/>
  </cols>
  <sheetData>
    <row r="1" spans="1:13" x14ac:dyDescent="0.25">
      <c r="A1" s="7">
        <v>9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69"/>
      <c r="C3" s="269"/>
      <c r="D3" s="269"/>
      <c r="E3" s="269"/>
      <c r="F3" s="269"/>
      <c r="G3" s="269"/>
      <c r="H3" s="269"/>
      <c r="I3" s="328"/>
      <c r="J3" s="322"/>
      <c r="K3" s="282"/>
      <c r="L3" s="282"/>
      <c r="M3" s="282"/>
    </row>
    <row r="4" spans="1:13" x14ac:dyDescent="0.25">
      <c r="A4" s="9">
        <f>INDEX('Point Grid'!B:B,MATCH($A$1,'Point Grid'!A:A,0))</f>
        <v>1.75</v>
      </c>
      <c r="B4" s="269"/>
      <c r="C4" s="269"/>
      <c r="D4" s="269"/>
      <c r="E4" s="269"/>
      <c r="F4" s="269"/>
      <c r="G4" s="269"/>
      <c r="H4" s="269"/>
      <c r="I4" s="328"/>
      <c r="J4" s="322"/>
      <c r="K4" s="282"/>
      <c r="L4" s="282"/>
      <c r="M4" s="282"/>
    </row>
    <row r="5" spans="1:13" x14ac:dyDescent="0.25">
      <c r="A5" s="30"/>
      <c r="B5" s="269"/>
      <c r="C5" s="269"/>
      <c r="D5" s="269"/>
      <c r="E5" s="269"/>
      <c r="F5" s="269"/>
      <c r="G5" s="269"/>
      <c r="H5" s="269"/>
      <c r="I5" s="328"/>
      <c r="J5" s="322"/>
      <c r="K5" s="282"/>
      <c r="L5" s="282"/>
      <c r="M5" s="282"/>
    </row>
    <row r="6" spans="1:13" x14ac:dyDescent="0.25">
      <c r="A6" s="33" t="s">
        <v>2</v>
      </c>
      <c r="B6" s="269" t="s">
        <v>186</v>
      </c>
      <c r="C6" s="269"/>
      <c r="D6" s="269"/>
      <c r="E6" s="269"/>
      <c r="F6" s="269"/>
      <c r="G6" s="269"/>
      <c r="H6" s="269"/>
      <c r="I6" s="328"/>
      <c r="J6" s="322"/>
      <c r="K6" s="282"/>
      <c r="L6" s="282"/>
      <c r="M6" s="282"/>
    </row>
    <row r="7" spans="1:13" ht="15.75" thickBot="1" x14ac:dyDescent="0.3">
      <c r="A7" s="9">
        <f>INDEX('Point Grid'!$C$8:$I$32,MATCH($A$1,'Point Grid'!$A$8:$A$32,0),MATCH(A6,'Point Grid'!$C$7:$I$7,0))</f>
        <v>0.5</v>
      </c>
      <c r="B7" s="269" t="s">
        <v>187</v>
      </c>
      <c r="C7" s="269"/>
      <c r="D7" s="269"/>
      <c r="E7" s="269"/>
      <c r="F7" s="269"/>
      <c r="G7" s="269"/>
      <c r="H7" s="269"/>
      <c r="I7" s="328"/>
      <c r="J7" s="322"/>
      <c r="K7" s="282"/>
      <c r="L7" s="282"/>
      <c r="M7" s="282"/>
    </row>
    <row r="8" spans="1:13" ht="15.75" thickBot="1" x14ac:dyDescent="0.3">
      <c r="A8" s="5"/>
      <c r="B8" s="172"/>
      <c r="C8" s="269"/>
      <c r="D8" s="269"/>
      <c r="E8" s="269"/>
      <c r="F8" s="269"/>
      <c r="G8" s="269"/>
      <c r="H8" s="269"/>
      <c r="I8" s="328"/>
      <c r="J8" s="322"/>
      <c r="K8" s="282"/>
      <c r="L8" s="282"/>
      <c r="M8" s="282"/>
    </row>
    <row r="9" spans="1:13" x14ac:dyDescent="0.25">
      <c r="A9" s="62"/>
      <c r="B9" s="172"/>
      <c r="C9" s="269"/>
      <c r="D9" s="269"/>
      <c r="E9" s="269"/>
      <c r="F9" s="269"/>
      <c r="G9" s="269"/>
      <c r="H9" s="269"/>
      <c r="I9" s="328"/>
      <c r="J9" s="322"/>
      <c r="K9" s="282"/>
      <c r="L9" s="282"/>
      <c r="M9" s="282"/>
    </row>
    <row r="10" spans="1:13" x14ac:dyDescent="0.25">
      <c r="A10" s="33" t="s">
        <v>3</v>
      </c>
      <c r="B10" s="269" t="s">
        <v>188</v>
      </c>
      <c r="C10" s="269"/>
      <c r="D10" s="269"/>
      <c r="E10" s="269"/>
      <c r="F10" s="269"/>
      <c r="G10" s="269"/>
      <c r="H10" s="269"/>
      <c r="I10" s="328"/>
      <c r="J10" s="322"/>
      <c r="K10" s="282"/>
      <c r="L10" s="282"/>
      <c r="M10" s="282"/>
    </row>
    <row r="11" spans="1:13" ht="15.75" thickBot="1" x14ac:dyDescent="0.3">
      <c r="A11" s="9">
        <f>INDEX('Point Grid'!$C$8:$I$32,MATCH($A$1,'Point Grid'!$A$8:$A$32,0),MATCH(A10,'Point Grid'!$C$7:$I$7,0))</f>
        <v>0.5</v>
      </c>
      <c r="B11" s="172"/>
      <c r="C11" s="269" t="s">
        <v>191</v>
      </c>
      <c r="D11" s="269"/>
      <c r="E11" s="269"/>
      <c r="F11" s="269"/>
      <c r="G11" s="269"/>
      <c r="H11" s="269"/>
      <c r="I11" s="328"/>
      <c r="J11" s="322"/>
      <c r="K11" s="282"/>
      <c r="L11" s="282"/>
      <c r="M11" s="282"/>
    </row>
    <row r="12" spans="1:13" ht="15.75" thickBot="1" x14ac:dyDescent="0.3">
      <c r="A12" s="5"/>
      <c r="B12" s="172"/>
      <c r="C12" s="172" t="s">
        <v>192</v>
      </c>
      <c r="D12" s="269"/>
      <c r="E12" s="269"/>
      <c r="F12" s="269"/>
      <c r="G12" s="269"/>
      <c r="H12" s="269"/>
      <c r="I12" s="328"/>
      <c r="J12" s="322"/>
      <c r="K12" s="282"/>
      <c r="L12" s="282"/>
      <c r="M12" s="282"/>
    </row>
    <row r="13" spans="1:13" x14ac:dyDescent="0.25">
      <c r="A13" s="30"/>
      <c r="B13" s="172"/>
      <c r="C13" s="269"/>
      <c r="D13" s="269"/>
      <c r="E13" s="269"/>
      <c r="F13" s="269"/>
      <c r="G13" s="269"/>
      <c r="H13" s="269"/>
      <c r="I13" s="328"/>
      <c r="J13" s="322"/>
      <c r="K13" s="282"/>
      <c r="L13" s="282"/>
      <c r="M13" s="282"/>
    </row>
    <row r="14" spans="1:13" x14ac:dyDescent="0.25">
      <c r="A14" s="33" t="s">
        <v>4</v>
      </c>
      <c r="B14" s="269" t="s">
        <v>189</v>
      </c>
      <c r="C14" s="269"/>
      <c r="D14" s="269"/>
      <c r="E14" s="269"/>
      <c r="F14" s="269"/>
      <c r="G14" s="269"/>
      <c r="H14" s="269"/>
      <c r="I14" s="328"/>
      <c r="J14" s="322"/>
      <c r="K14" s="282"/>
      <c r="L14" s="282"/>
      <c r="M14" s="282"/>
    </row>
    <row r="15" spans="1:13" ht="15.75" thickBot="1" x14ac:dyDescent="0.3">
      <c r="A15" s="9">
        <f>INDEX('Point Grid'!$C$8:$I$32,MATCH($A$1,'Point Grid'!$A$8:$A$32,0),MATCH(A14,'Point Grid'!$C$7:$I$7,0))</f>
        <v>0.75</v>
      </c>
      <c r="B15" s="269" t="s">
        <v>190</v>
      </c>
      <c r="C15" s="269"/>
      <c r="D15" s="269"/>
      <c r="E15" s="269"/>
      <c r="F15" s="269"/>
      <c r="G15" s="269"/>
      <c r="H15" s="269"/>
      <c r="I15" s="328"/>
      <c r="J15" s="322"/>
      <c r="K15" s="282"/>
      <c r="L15" s="282"/>
      <c r="M15" s="282"/>
    </row>
    <row r="16" spans="1:13" ht="15.75" thickBot="1" x14ac:dyDescent="0.3">
      <c r="A16" s="5"/>
      <c r="B16" s="269"/>
      <c r="C16" s="269"/>
      <c r="D16" s="269"/>
      <c r="E16" s="269"/>
      <c r="F16" s="269"/>
      <c r="G16" s="269"/>
      <c r="H16" s="269"/>
      <c r="I16" s="328"/>
      <c r="J16" s="322"/>
      <c r="K16" s="282"/>
      <c r="L16" s="282"/>
      <c r="M16" s="282"/>
    </row>
    <row r="17" spans="1:13" x14ac:dyDescent="0.25">
      <c r="A17" s="62"/>
      <c r="B17" s="269"/>
      <c r="C17" s="269"/>
      <c r="D17" s="269"/>
      <c r="E17" s="269"/>
      <c r="F17" s="269"/>
      <c r="G17" s="269"/>
      <c r="H17" s="269"/>
      <c r="I17" s="328"/>
      <c r="J17" s="322"/>
      <c r="K17" s="282"/>
      <c r="L17" s="282"/>
      <c r="M17" s="282"/>
    </row>
    <row r="18" spans="1:13" x14ac:dyDescent="0.25">
      <c r="A18" s="62"/>
      <c r="B18" s="269"/>
      <c r="C18" s="269"/>
      <c r="D18" s="269"/>
      <c r="E18" s="269"/>
      <c r="F18" s="269"/>
      <c r="G18" s="269"/>
      <c r="H18" s="269"/>
      <c r="I18" s="328"/>
      <c r="J18" s="322"/>
      <c r="K18" s="282"/>
      <c r="L18" s="282"/>
      <c r="M18" s="282"/>
    </row>
    <row r="19" spans="1:13" x14ac:dyDescent="0.25">
      <c r="A19" s="62"/>
      <c r="B19" s="269"/>
      <c r="C19" s="269"/>
      <c r="D19" s="269"/>
      <c r="E19" s="269"/>
      <c r="F19" s="269"/>
      <c r="G19" s="269"/>
      <c r="H19" s="269"/>
      <c r="I19" s="328"/>
      <c r="J19" s="322"/>
      <c r="K19" s="282"/>
      <c r="L19" s="282"/>
      <c r="M19" s="282"/>
    </row>
    <row r="20" spans="1:13" ht="15.75" thickBot="1" x14ac:dyDescent="0.3">
      <c r="A20" s="32"/>
      <c r="B20" s="240"/>
      <c r="C20" s="240"/>
      <c r="D20" s="240"/>
      <c r="E20" s="240"/>
      <c r="F20" s="240"/>
      <c r="G20" s="240"/>
      <c r="H20" s="240"/>
      <c r="I20" s="242"/>
      <c r="J20" s="322"/>
      <c r="K20" s="282"/>
      <c r="L20" s="282"/>
      <c r="M20" s="282"/>
    </row>
    <row r="21" spans="1:13" x14ac:dyDescent="0.25">
      <c r="B21" s="181"/>
      <c r="C21" s="181"/>
      <c r="D21" s="181"/>
      <c r="E21" s="181"/>
      <c r="F21" s="181"/>
      <c r="G21" s="181"/>
      <c r="H21" s="181"/>
      <c r="I21" s="181"/>
      <c r="J21" s="322"/>
      <c r="K21" s="282"/>
      <c r="L21" s="282"/>
      <c r="M21" s="282"/>
    </row>
    <row r="22" spans="1:13" x14ac:dyDescent="0.25">
      <c r="B22" s="181"/>
      <c r="C22" s="181"/>
      <c r="D22" s="181"/>
      <c r="E22" s="181"/>
      <c r="F22" s="181"/>
      <c r="G22" s="181"/>
      <c r="H22" s="181"/>
      <c r="I22" s="181"/>
      <c r="J22" s="322"/>
      <c r="K22" s="282"/>
      <c r="L22" s="282"/>
      <c r="M22" s="282"/>
    </row>
    <row r="23" spans="1:13" x14ac:dyDescent="0.25">
      <c r="B23" s="181"/>
      <c r="C23" s="181"/>
      <c r="D23" s="181"/>
      <c r="E23" s="181"/>
      <c r="F23" s="181"/>
      <c r="G23" s="181"/>
      <c r="H23" s="181"/>
      <c r="I23" s="181"/>
      <c r="J23" s="322"/>
      <c r="K23" s="282"/>
      <c r="L23" s="282"/>
      <c r="M23" s="282"/>
    </row>
    <row r="24" spans="1:13" x14ac:dyDescent="0.25">
      <c r="B24" s="182"/>
      <c r="C24" s="182"/>
      <c r="D24" s="182"/>
      <c r="E24" s="182"/>
      <c r="F24" s="182"/>
      <c r="G24" s="182"/>
      <c r="H24" s="182"/>
      <c r="I24" s="182"/>
      <c r="J24" s="282"/>
      <c r="K24" s="282"/>
      <c r="L24" s="282"/>
      <c r="M24" s="282"/>
    </row>
    <row r="25" spans="1:13" x14ac:dyDescent="0.25">
      <c r="B25" s="182"/>
      <c r="C25" s="182"/>
      <c r="D25" s="182"/>
      <c r="E25" s="182"/>
      <c r="F25" s="182"/>
      <c r="G25" s="182"/>
      <c r="H25" s="182"/>
      <c r="I25" s="182"/>
      <c r="J25" s="282"/>
      <c r="K25" s="282"/>
      <c r="L25" s="282"/>
      <c r="M25" s="282"/>
    </row>
    <row r="26" spans="1:13" x14ac:dyDescent="0.25">
      <c r="B26" s="182"/>
      <c r="C26" s="182"/>
      <c r="D26" s="182"/>
      <c r="E26" s="182"/>
      <c r="F26" s="182"/>
      <c r="G26" s="182"/>
      <c r="H26" s="182"/>
      <c r="I26" s="182"/>
      <c r="J26" s="282"/>
      <c r="K26" s="282"/>
      <c r="L26" s="282"/>
      <c r="M26" s="282"/>
    </row>
    <row r="27" spans="1:13" x14ac:dyDescent="0.25">
      <c r="B27" s="182"/>
      <c r="C27" s="182"/>
      <c r="D27" s="182"/>
      <c r="E27" s="182"/>
      <c r="F27" s="182"/>
      <c r="G27" s="182"/>
      <c r="H27" s="182"/>
      <c r="I27" s="182"/>
      <c r="J27" s="282"/>
      <c r="K27" s="282"/>
      <c r="L27" s="282"/>
      <c r="M27" s="282"/>
    </row>
    <row r="28" spans="1:13" x14ac:dyDescent="0.25">
      <c r="B28" s="182"/>
      <c r="C28" s="182"/>
      <c r="D28" s="182"/>
      <c r="E28" s="182"/>
      <c r="F28" s="181"/>
      <c r="G28" s="182"/>
      <c r="H28" s="182"/>
      <c r="I28" s="182"/>
      <c r="J28" s="282"/>
      <c r="K28" s="282"/>
      <c r="L28" s="282"/>
      <c r="M28" s="282"/>
    </row>
    <row r="29" spans="1:13" x14ac:dyDescent="0.25">
      <c r="B29" s="182"/>
      <c r="C29" s="182"/>
      <c r="D29" s="182"/>
      <c r="E29" s="182"/>
      <c r="F29" s="182"/>
      <c r="G29" s="182"/>
      <c r="H29" s="182"/>
      <c r="I29" s="182"/>
      <c r="J29" s="282"/>
      <c r="K29" s="282"/>
      <c r="L29" s="282"/>
      <c r="M29" s="282"/>
    </row>
    <row r="30" spans="1:13" x14ac:dyDescent="0.25">
      <c r="B30" s="182"/>
      <c r="C30" s="182"/>
      <c r="D30" s="182"/>
      <c r="E30" s="182"/>
      <c r="F30" s="182"/>
      <c r="G30" s="182"/>
      <c r="H30" s="182"/>
      <c r="I30" s="182"/>
      <c r="J30" s="282"/>
      <c r="K30" s="282"/>
      <c r="L30" s="282"/>
      <c r="M30" s="282"/>
    </row>
    <row r="31" spans="1:13" x14ac:dyDescent="0.25">
      <c r="B31" s="182"/>
      <c r="C31" s="182"/>
      <c r="D31" s="182"/>
      <c r="E31" s="182"/>
      <c r="F31" s="182"/>
      <c r="G31" s="182"/>
      <c r="H31" s="182"/>
      <c r="I31" s="182"/>
      <c r="J31" s="282"/>
      <c r="K31" s="282"/>
      <c r="L31" s="282"/>
      <c r="M31" s="282"/>
    </row>
    <row r="32" spans="1:13" x14ac:dyDescent="0.25">
      <c r="B32" s="182"/>
      <c r="C32" s="182"/>
      <c r="D32" s="182"/>
      <c r="E32" s="182"/>
      <c r="F32" s="182"/>
      <c r="G32" s="182"/>
      <c r="H32" s="182"/>
      <c r="I32" s="182"/>
      <c r="J32" s="282"/>
      <c r="K32" s="282"/>
      <c r="L32" s="282"/>
      <c r="M32" s="282"/>
    </row>
    <row r="33" spans="2:13" x14ac:dyDescent="0.25">
      <c r="B33" s="182"/>
      <c r="C33" s="182"/>
      <c r="D33" s="182"/>
      <c r="E33" s="182"/>
      <c r="F33" s="182"/>
      <c r="G33" s="182"/>
      <c r="H33" s="182"/>
      <c r="I33" s="182"/>
      <c r="J33" s="282"/>
      <c r="K33" s="282"/>
      <c r="L33" s="282"/>
      <c r="M33" s="282"/>
    </row>
    <row r="34" spans="2:13" x14ac:dyDescent="0.25">
      <c r="B34" s="182"/>
      <c r="C34" s="182"/>
      <c r="D34" s="182"/>
      <c r="E34" s="182"/>
      <c r="F34" s="182"/>
      <c r="G34" s="182"/>
      <c r="H34" s="182"/>
      <c r="I34" s="182"/>
      <c r="J34" s="282"/>
      <c r="K34" s="282"/>
      <c r="L34" s="282"/>
      <c r="M34" s="282"/>
    </row>
    <row r="35" spans="2:13" x14ac:dyDescent="0.25">
      <c r="B35" s="182"/>
      <c r="C35" s="182"/>
      <c r="D35" s="182"/>
      <c r="E35" s="182"/>
      <c r="F35" s="182"/>
      <c r="G35" s="182"/>
      <c r="H35" s="182"/>
      <c r="I35" s="182"/>
      <c r="J35" s="282"/>
      <c r="K35" s="282"/>
      <c r="L35" s="282"/>
      <c r="M35" s="282"/>
    </row>
    <row r="36" spans="2:13" x14ac:dyDescent="0.25">
      <c r="B36" s="182"/>
      <c r="C36" s="182"/>
      <c r="D36" s="182"/>
      <c r="E36" s="182"/>
      <c r="F36" s="182"/>
      <c r="G36" s="182"/>
      <c r="H36" s="182"/>
      <c r="I36" s="182"/>
      <c r="J36" s="282"/>
      <c r="K36" s="282"/>
      <c r="L36" s="282"/>
      <c r="M36" s="282"/>
    </row>
    <row r="37" spans="2:13" x14ac:dyDescent="0.25">
      <c r="B37" s="182"/>
      <c r="C37" s="182"/>
      <c r="D37" s="182"/>
      <c r="E37" s="182"/>
      <c r="F37" s="182"/>
      <c r="G37" s="182"/>
      <c r="H37" s="182"/>
      <c r="I37" s="182"/>
      <c r="J37" s="282"/>
      <c r="K37" s="282"/>
      <c r="L37" s="282"/>
      <c r="M37" s="282"/>
    </row>
    <row r="38" spans="2:13" x14ac:dyDescent="0.25">
      <c r="B38" s="182"/>
      <c r="C38" s="182"/>
      <c r="D38" s="182"/>
      <c r="E38" s="182"/>
      <c r="F38" s="182"/>
      <c r="G38" s="182"/>
      <c r="H38" s="182"/>
      <c r="I38" s="182"/>
      <c r="J38" s="282"/>
      <c r="K38" s="282"/>
      <c r="L38" s="282"/>
      <c r="M38" s="282"/>
    </row>
    <row r="39" spans="2:13" x14ac:dyDescent="0.25">
      <c r="B39" s="182"/>
      <c r="C39" s="182"/>
      <c r="D39" s="182"/>
      <c r="E39" s="182"/>
      <c r="F39" s="182"/>
      <c r="G39" s="182"/>
      <c r="H39" s="182"/>
      <c r="I39" s="182"/>
      <c r="J39" s="282"/>
      <c r="K39" s="282"/>
      <c r="L39" s="282"/>
      <c r="M39" s="282"/>
    </row>
    <row r="40" spans="2:13" x14ac:dyDescent="0.25">
      <c r="B40" s="182"/>
      <c r="C40" s="182"/>
      <c r="D40" s="182"/>
      <c r="E40" s="182"/>
      <c r="F40" s="182"/>
      <c r="G40" s="182"/>
      <c r="H40" s="182"/>
      <c r="I40" s="182"/>
      <c r="J40" s="282"/>
      <c r="K40" s="282"/>
      <c r="L40" s="282"/>
      <c r="M40" s="282"/>
    </row>
    <row r="41" spans="2:13" x14ac:dyDescent="0.25">
      <c r="B41" s="182"/>
      <c r="C41" s="182"/>
      <c r="D41" s="182"/>
      <c r="E41" s="182"/>
      <c r="F41" s="182"/>
      <c r="G41" s="182"/>
      <c r="H41" s="182"/>
      <c r="I41" s="182"/>
      <c r="J41" s="282"/>
      <c r="K41" s="282"/>
      <c r="L41" s="282"/>
      <c r="M41" s="282"/>
    </row>
    <row r="42" spans="2:13" x14ac:dyDescent="0.25">
      <c r="B42" s="182"/>
      <c r="C42" s="182"/>
      <c r="D42" s="182"/>
      <c r="E42" s="182"/>
      <c r="F42" s="182"/>
      <c r="G42" s="182"/>
      <c r="H42" s="182"/>
      <c r="I42" s="182"/>
      <c r="J42" s="282"/>
      <c r="K42" s="282"/>
      <c r="L42" s="282"/>
      <c r="M42" s="282"/>
    </row>
    <row r="43" spans="2:13" x14ac:dyDescent="0.25">
      <c r="B43" s="182"/>
      <c r="C43" s="182"/>
      <c r="D43" s="182"/>
      <c r="E43" s="182"/>
      <c r="F43" s="182"/>
      <c r="G43" s="182"/>
      <c r="H43" s="182"/>
      <c r="I43" s="182"/>
      <c r="J43" s="282"/>
      <c r="K43" s="282"/>
      <c r="L43" s="282"/>
      <c r="M43" s="282"/>
    </row>
    <row r="44" spans="2:13" x14ac:dyDescent="0.25">
      <c r="B44" s="182"/>
      <c r="C44" s="182"/>
      <c r="D44" s="182"/>
      <c r="E44" s="182"/>
      <c r="F44" s="182"/>
      <c r="G44" s="182"/>
      <c r="H44" s="182"/>
      <c r="I44" s="182"/>
      <c r="J44" s="282"/>
      <c r="K44" s="282"/>
      <c r="L44" s="282"/>
      <c r="M44" s="282"/>
    </row>
    <row r="45" spans="2:13" x14ac:dyDescent="0.25">
      <c r="B45" s="182"/>
      <c r="C45" s="182"/>
      <c r="D45" s="182"/>
      <c r="E45" s="182"/>
      <c r="F45" s="182"/>
      <c r="G45" s="182"/>
      <c r="H45" s="182"/>
      <c r="I45" s="182"/>
      <c r="J45" s="282"/>
      <c r="K45" s="282"/>
      <c r="L45" s="282"/>
      <c r="M45" s="282"/>
    </row>
    <row r="46" spans="2:13" x14ac:dyDescent="0.25">
      <c r="B46" s="182"/>
      <c r="C46" s="182"/>
      <c r="D46" s="182"/>
      <c r="E46" s="182"/>
      <c r="F46" s="182"/>
      <c r="G46" s="182"/>
      <c r="H46" s="182"/>
      <c r="I46" s="182"/>
      <c r="J46" s="282"/>
      <c r="K46" s="282"/>
      <c r="L46" s="282"/>
      <c r="M46" s="282"/>
    </row>
    <row r="47" spans="2:13" x14ac:dyDescent="0.25">
      <c r="B47" s="182"/>
      <c r="C47" s="182"/>
      <c r="D47" s="182"/>
      <c r="E47" s="182"/>
      <c r="F47" s="182"/>
      <c r="G47" s="182"/>
      <c r="H47" s="182"/>
      <c r="I47" s="182"/>
      <c r="J47" s="282"/>
      <c r="K47" s="282"/>
      <c r="L47" s="282"/>
      <c r="M47" s="282"/>
    </row>
    <row r="48" spans="2:13" x14ac:dyDescent="0.25">
      <c r="B48" s="182"/>
      <c r="C48" s="182"/>
      <c r="D48" s="182"/>
      <c r="E48" s="182"/>
      <c r="F48" s="182"/>
      <c r="G48" s="182"/>
      <c r="H48" s="182"/>
      <c r="I48" s="182"/>
      <c r="J48" s="282"/>
      <c r="K48" s="282"/>
      <c r="L48" s="282"/>
      <c r="M48" s="282"/>
    </row>
    <row r="49" spans="2:13" x14ac:dyDescent="0.25">
      <c r="B49" s="182"/>
      <c r="C49" s="182"/>
      <c r="D49" s="182"/>
      <c r="E49" s="182"/>
      <c r="F49" s="182"/>
      <c r="G49" s="182"/>
      <c r="H49" s="182"/>
      <c r="I49" s="182"/>
      <c r="J49" s="282"/>
      <c r="K49" s="282"/>
      <c r="L49" s="282"/>
      <c r="M49" s="282"/>
    </row>
    <row r="50" spans="2:13" x14ac:dyDescent="0.25">
      <c r="B50" s="182"/>
      <c r="C50" s="182"/>
      <c r="D50" s="182"/>
      <c r="E50" s="182"/>
      <c r="F50" s="182"/>
      <c r="G50" s="182"/>
      <c r="H50" s="182"/>
      <c r="I50" s="182"/>
      <c r="J50" s="282"/>
      <c r="K50" s="282"/>
      <c r="L50" s="282"/>
      <c r="M50" s="282"/>
    </row>
    <row r="51" spans="2:13" x14ac:dyDescent="0.25">
      <c r="B51" s="182"/>
      <c r="C51" s="182"/>
      <c r="D51" s="182"/>
      <c r="E51" s="182"/>
      <c r="F51" s="182"/>
      <c r="G51" s="182"/>
      <c r="H51" s="182"/>
      <c r="I51" s="182"/>
      <c r="J51" s="282"/>
      <c r="K51" s="282"/>
      <c r="L51" s="282"/>
      <c r="M51" s="282"/>
    </row>
    <row r="52" spans="2:13" x14ac:dyDescent="0.25">
      <c r="B52" s="182"/>
      <c r="C52" s="182"/>
      <c r="D52" s="182"/>
      <c r="E52" s="182"/>
      <c r="F52" s="182"/>
      <c r="G52" s="182"/>
      <c r="H52" s="182"/>
      <c r="I52" s="182"/>
      <c r="J52" s="282"/>
      <c r="K52" s="282"/>
      <c r="L52" s="282"/>
      <c r="M52" s="282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54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2" style="29" customWidth="1"/>
    <col min="10" max="10" width="10.7109375" style="29" customWidth="1"/>
    <col min="11" max="16384" width="9.140625" style="29"/>
  </cols>
  <sheetData>
    <row r="1" spans="1:41" x14ac:dyDescent="0.25">
      <c r="A1" s="7">
        <v>10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41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41" x14ac:dyDescent="0.25">
      <c r="A3" s="8" t="s">
        <v>13</v>
      </c>
      <c r="B3" s="24" t="s">
        <v>313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41" x14ac:dyDescent="0.25">
      <c r="A4" s="9">
        <f>INDEX('Point Grid'!B:B,MATCH($A$1,'Point Grid'!A:A,0))</f>
        <v>1.75</v>
      </c>
      <c r="B4" s="24" t="s">
        <v>314</v>
      </c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41" x14ac:dyDescent="0.25">
      <c r="A5" s="81"/>
      <c r="B5" s="24"/>
      <c r="C5" s="24"/>
      <c r="D5" s="24"/>
      <c r="E5" s="24"/>
      <c r="F5" s="24"/>
      <c r="G5" s="24"/>
      <c r="H5" s="24"/>
      <c r="I5" s="25"/>
      <c r="J5" s="181"/>
      <c r="K5" s="182"/>
      <c r="L5" s="182"/>
      <c r="M5" s="182"/>
    </row>
    <row r="6" spans="1:41" x14ac:dyDescent="0.25">
      <c r="A6" s="33"/>
      <c r="B6" s="40"/>
      <c r="C6" s="40"/>
      <c r="D6" s="40"/>
      <c r="E6" s="40"/>
      <c r="F6" s="40"/>
      <c r="G6" s="40"/>
      <c r="H6" s="40"/>
      <c r="I6" s="25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</row>
    <row r="7" spans="1:41" x14ac:dyDescent="0.25">
      <c r="A7" s="9"/>
      <c r="B7" s="40"/>
      <c r="C7" s="40"/>
      <c r="D7" s="40"/>
      <c r="E7" s="40"/>
      <c r="F7" s="40"/>
      <c r="G7" s="40"/>
      <c r="H7" s="40"/>
      <c r="I7" s="25"/>
      <c r="J7" s="38"/>
      <c r="K7" s="38"/>
      <c r="L7" s="38"/>
      <c r="M7" s="38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x14ac:dyDescent="0.25">
      <c r="A8" s="81"/>
      <c r="B8" s="40"/>
      <c r="C8" s="40"/>
      <c r="D8" s="40"/>
      <c r="E8" s="40"/>
      <c r="F8" s="40"/>
      <c r="G8" s="40"/>
      <c r="H8" s="40"/>
      <c r="I8" s="25"/>
      <c r="J8" s="38"/>
      <c r="K8" s="38"/>
      <c r="L8" s="38"/>
      <c r="M8" s="38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x14ac:dyDescent="0.25">
      <c r="A9" s="81"/>
      <c r="B9" s="40"/>
      <c r="C9" s="40"/>
      <c r="D9" s="40"/>
      <c r="E9" s="40"/>
      <c r="F9" s="40"/>
      <c r="G9" s="40"/>
      <c r="H9" s="40"/>
      <c r="I9" s="25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</row>
    <row r="10" spans="1:41" x14ac:dyDescent="0.25">
      <c r="A10" s="81"/>
      <c r="B10" s="40"/>
      <c r="C10" s="40"/>
      <c r="D10" s="40"/>
      <c r="E10" s="40"/>
      <c r="F10" s="40"/>
      <c r="G10" s="40"/>
      <c r="H10" s="40"/>
      <c r="I10" s="25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</row>
    <row r="11" spans="1:41" x14ac:dyDescent="0.25">
      <c r="A11" s="81"/>
      <c r="B11" s="24"/>
      <c r="C11" s="24"/>
      <c r="D11" s="24"/>
      <c r="E11" s="24"/>
      <c r="F11" s="24"/>
      <c r="G11" s="24"/>
      <c r="H11" s="24"/>
      <c r="I11" s="25"/>
      <c r="J11" s="181"/>
      <c r="K11" s="182"/>
      <c r="L11" s="182"/>
      <c r="M11" s="182"/>
    </row>
    <row r="12" spans="1:41" x14ac:dyDescent="0.25">
      <c r="A12" s="81"/>
      <c r="B12" s="40"/>
      <c r="C12" s="24"/>
      <c r="D12" s="24"/>
      <c r="E12" s="24"/>
      <c r="F12" s="24"/>
      <c r="G12" s="24"/>
      <c r="H12" s="24"/>
      <c r="I12" s="25"/>
      <c r="J12" s="181"/>
      <c r="K12" s="182"/>
      <c r="L12" s="182"/>
      <c r="M12" s="182"/>
    </row>
    <row r="13" spans="1:41" x14ac:dyDescent="0.25">
      <c r="A13" s="81"/>
      <c r="B13" s="40"/>
      <c r="C13" s="24"/>
      <c r="D13" s="24"/>
      <c r="E13" s="24"/>
      <c r="F13" s="24"/>
      <c r="G13" s="24"/>
      <c r="H13" s="24"/>
      <c r="I13" s="25"/>
      <c r="J13" s="181"/>
      <c r="K13" s="182"/>
      <c r="L13" s="182"/>
      <c r="M13" s="182"/>
    </row>
    <row r="14" spans="1:41" x14ac:dyDescent="0.25">
      <c r="A14" s="81"/>
      <c r="B14" s="40"/>
      <c r="C14" s="24"/>
      <c r="D14" s="24"/>
      <c r="E14" s="24"/>
      <c r="F14" s="24"/>
      <c r="G14" s="24"/>
      <c r="H14" s="24"/>
      <c r="I14" s="25"/>
      <c r="J14" s="181"/>
      <c r="K14" s="182"/>
      <c r="L14" s="182"/>
      <c r="M14" s="182"/>
    </row>
    <row r="15" spans="1:41" x14ac:dyDescent="0.25">
      <c r="A15" s="9"/>
      <c r="B15" s="24"/>
      <c r="C15" s="24"/>
      <c r="D15" s="24"/>
      <c r="E15" s="24"/>
      <c r="F15" s="24"/>
      <c r="G15" s="24"/>
      <c r="H15" s="24"/>
      <c r="I15" s="25"/>
      <c r="J15" s="181"/>
      <c r="K15" s="182"/>
      <c r="L15" s="182"/>
      <c r="M15" s="182"/>
    </row>
    <row r="16" spans="1:41" x14ac:dyDescent="0.25">
      <c r="A16" s="62"/>
      <c r="B16" s="24"/>
      <c r="C16" s="24"/>
      <c r="D16" s="24"/>
      <c r="E16" s="24"/>
      <c r="F16" s="24"/>
      <c r="G16" s="24"/>
      <c r="H16" s="24"/>
      <c r="I16" s="25"/>
      <c r="J16" s="181"/>
      <c r="K16" s="182"/>
      <c r="L16" s="182"/>
      <c r="M16" s="182"/>
    </row>
    <row r="17" spans="1:13" x14ac:dyDescent="0.25">
      <c r="A17" s="30"/>
      <c r="B17" s="24"/>
      <c r="C17" s="24"/>
      <c r="D17" s="24"/>
      <c r="E17" s="24"/>
      <c r="F17" s="24"/>
      <c r="G17" s="24"/>
      <c r="H17" s="24"/>
      <c r="I17" s="25"/>
      <c r="J17" s="181"/>
      <c r="K17" s="182"/>
      <c r="L17" s="182"/>
      <c r="M17" s="182"/>
    </row>
    <row r="18" spans="1:13" x14ac:dyDescent="0.25">
      <c r="A18" s="30"/>
      <c r="B18" s="24"/>
      <c r="C18" s="24"/>
      <c r="D18" s="24"/>
      <c r="E18" s="24"/>
      <c r="F18" s="24"/>
      <c r="G18" s="24"/>
      <c r="H18" s="24"/>
      <c r="I18" s="25"/>
      <c r="J18" s="181"/>
      <c r="K18" s="182"/>
      <c r="L18" s="182"/>
      <c r="M18" s="182"/>
    </row>
    <row r="19" spans="1:13" x14ac:dyDescent="0.25">
      <c r="A19" s="30"/>
      <c r="B19" s="24"/>
      <c r="C19" s="24"/>
      <c r="D19" s="24"/>
      <c r="E19" s="24"/>
      <c r="F19" s="24"/>
      <c r="G19" s="24"/>
      <c r="H19" s="24"/>
      <c r="I19" s="25"/>
      <c r="J19" s="181"/>
      <c r="K19" s="182"/>
      <c r="L19" s="182"/>
      <c r="M19" s="182"/>
    </row>
    <row r="20" spans="1:13" x14ac:dyDescent="0.25">
      <c r="A20" s="30"/>
      <c r="B20" s="24"/>
      <c r="C20" s="24"/>
      <c r="D20" s="24"/>
      <c r="E20" s="24"/>
      <c r="F20" s="24"/>
      <c r="G20" s="24"/>
      <c r="H20" s="24"/>
      <c r="I20" s="25"/>
      <c r="J20" s="181"/>
      <c r="K20" s="182"/>
      <c r="L20" s="182"/>
      <c r="M20" s="182"/>
    </row>
    <row r="21" spans="1:13" x14ac:dyDescent="0.25">
      <c r="A21" s="81"/>
      <c r="B21" s="172"/>
      <c r="C21" s="172"/>
      <c r="D21" s="172"/>
      <c r="E21" s="172"/>
      <c r="F21" s="172"/>
      <c r="G21" s="172"/>
      <c r="H21" s="172"/>
      <c r="I21" s="189"/>
      <c r="J21" s="181"/>
      <c r="K21" s="182"/>
      <c r="L21" s="182"/>
      <c r="M21" s="182"/>
    </row>
    <row r="22" spans="1:13" x14ac:dyDescent="0.25">
      <c r="A22" s="81"/>
      <c r="B22" s="172"/>
      <c r="C22" s="172"/>
      <c r="D22" s="172"/>
      <c r="E22" s="172"/>
      <c r="F22" s="172"/>
      <c r="G22" s="172"/>
      <c r="H22" s="172"/>
      <c r="I22" s="189"/>
      <c r="J22" s="181"/>
      <c r="K22" s="182"/>
      <c r="L22" s="182"/>
      <c r="M22" s="182"/>
    </row>
    <row r="23" spans="1:13" x14ac:dyDescent="0.25">
      <c r="A23" s="81"/>
      <c r="B23" s="172"/>
      <c r="C23" s="172"/>
      <c r="D23" s="172"/>
      <c r="E23" s="172"/>
      <c r="F23" s="172"/>
      <c r="G23" s="172"/>
      <c r="H23" s="172"/>
      <c r="I23" s="189"/>
      <c r="J23" s="181"/>
      <c r="K23" s="182"/>
      <c r="L23" s="182"/>
      <c r="M23" s="182"/>
    </row>
    <row r="24" spans="1:13" x14ac:dyDescent="0.25">
      <c r="A24" s="81"/>
      <c r="B24" s="172"/>
      <c r="C24" s="172"/>
      <c r="D24" s="172"/>
      <c r="E24" s="172"/>
      <c r="F24" s="172"/>
      <c r="G24" s="172"/>
      <c r="H24" s="172"/>
      <c r="I24" s="189"/>
      <c r="J24" s="181"/>
      <c r="K24" s="182"/>
      <c r="L24" s="182"/>
      <c r="M24" s="182"/>
    </row>
    <row r="25" spans="1:13" x14ac:dyDescent="0.25">
      <c r="A25" s="81"/>
      <c r="B25" s="172"/>
      <c r="C25" s="172"/>
      <c r="D25" s="172"/>
      <c r="E25" s="172"/>
      <c r="F25" s="172"/>
      <c r="G25" s="172"/>
      <c r="H25" s="172"/>
      <c r="I25" s="189"/>
      <c r="J25" s="181"/>
      <c r="K25" s="182"/>
      <c r="L25" s="182"/>
      <c r="M25" s="182"/>
    </row>
    <row r="26" spans="1:13" x14ac:dyDescent="0.25">
      <c r="A26" s="81"/>
      <c r="B26" s="172"/>
      <c r="C26" s="172"/>
      <c r="D26" s="172"/>
      <c r="E26" s="172"/>
      <c r="F26" s="172"/>
      <c r="G26" s="172"/>
      <c r="H26" s="172"/>
      <c r="I26" s="189"/>
      <c r="J26" s="181"/>
      <c r="K26" s="182"/>
      <c r="L26" s="182"/>
      <c r="M26" s="182"/>
    </row>
    <row r="27" spans="1:13" x14ac:dyDescent="0.25">
      <c r="A27" s="81"/>
      <c r="B27" s="172"/>
      <c r="C27" s="172"/>
      <c r="D27" s="172"/>
      <c r="E27" s="172"/>
      <c r="F27" s="172"/>
      <c r="G27" s="172"/>
      <c r="H27" s="172"/>
      <c r="I27" s="189"/>
      <c r="J27" s="181"/>
      <c r="K27" s="182"/>
      <c r="L27" s="182"/>
      <c r="M27" s="182"/>
    </row>
    <row r="28" spans="1:13" x14ac:dyDescent="0.25">
      <c r="A28" s="33" t="s">
        <v>2</v>
      </c>
      <c r="B28" s="172" t="s">
        <v>315</v>
      </c>
      <c r="C28" s="172"/>
      <c r="D28" s="172"/>
      <c r="E28" s="172"/>
      <c r="F28" s="172"/>
      <c r="G28" s="172"/>
      <c r="H28" s="172"/>
      <c r="I28" s="189"/>
      <c r="J28" s="181"/>
      <c r="K28" s="182"/>
      <c r="L28" s="182"/>
      <c r="M28" s="182"/>
    </row>
    <row r="29" spans="1:13" ht="15.75" thickBot="1" x14ac:dyDescent="0.3">
      <c r="A29" s="9">
        <f>INDEX('Point Grid'!$C$8:$I$32,MATCH($A$1,'Point Grid'!$A$8:$A$32,0),MATCH(A28,'Point Grid'!$C$7:$I$7,0))</f>
        <v>0.5</v>
      </c>
      <c r="B29" s="172"/>
      <c r="C29" s="172"/>
      <c r="D29" s="172"/>
      <c r="E29" s="172"/>
      <c r="F29" s="172"/>
      <c r="G29" s="172"/>
      <c r="H29" s="172"/>
      <c r="I29" s="189"/>
      <c r="J29" s="181"/>
      <c r="K29" s="182"/>
      <c r="L29" s="182"/>
      <c r="M29" s="182"/>
    </row>
    <row r="30" spans="1:13" ht="15.75" thickBot="1" x14ac:dyDescent="0.3">
      <c r="A30" s="5"/>
      <c r="B30" s="172"/>
      <c r="C30" s="172"/>
      <c r="D30" s="172"/>
      <c r="E30" s="172"/>
      <c r="F30" s="172"/>
      <c r="G30" s="172"/>
      <c r="H30" s="172"/>
      <c r="I30" s="189"/>
      <c r="J30" s="181"/>
      <c r="K30" s="182"/>
      <c r="L30" s="182"/>
      <c r="M30" s="182"/>
    </row>
    <row r="31" spans="1:13" x14ac:dyDescent="0.25">
      <c r="A31" s="9"/>
      <c r="B31" s="172"/>
      <c r="C31" s="172"/>
      <c r="D31" s="172"/>
      <c r="E31" s="172"/>
      <c r="F31" s="172"/>
      <c r="G31" s="172"/>
      <c r="H31" s="172"/>
      <c r="I31" s="189"/>
      <c r="J31" s="181"/>
      <c r="K31" s="182"/>
      <c r="L31" s="182"/>
      <c r="M31" s="182"/>
    </row>
    <row r="32" spans="1:13" x14ac:dyDescent="0.25">
      <c r="A32" s="33" t="s">
        <v>3</v>
      </c>
      <c r="B32" s="172" t="s">
        <v>316</v>
      </c>
      <c r="C32" s="172"/>
      <c r="D32" s="172"/>
      <c r="E32" s="172"/>
      <c r="F32" s="172"/>
      <c r="G32" s="172"/>
      <c r="H32" s="172"/>
      <c r="I32" s="189"/>
      <c r="J32" s="181"/>
      <c r="K32" s="182"/>
      <c r="L32" s="182"/>
      <c r="M32" s="182"/>
    </row>
    <row r="33" spans="1:13" ht="15.75" thickBot="1" x14ac:dyDescent="0.3">
      <c r="A33" s="9">
        <f>INDEX('Point Grid'!$C$8:$I$32,MATCH($A$1,'Point Grid'!$A$8:$A$32,0),MATCH(A32,'Point Grid'!$C$7:$I$7,0))</f>
        <v>0.25</v>
      </c>
      <c r="B33" s="172"/>
      <c r="C33" s="172"/>
      <c r="D33" s="172"/>
      <c r="E33" s="172"/>
      <c r="F33" s="172"/>
      <c r="G33" s="172"/>
      <c r="H33" s="172"/>
      <c r="I33" s="189"/>
      <c r="J33" s="181"/>
      <c r="K33" s="182"/>
      <c r="L33" s="182"/>
      <c r="M33" s="182"/>
    </row>
    <row r="34" spans="1:13" ht="15.75" thickBot="1" x14ac:dyDescent="0.3">
      <c r="A34" s="5"/>
      <c r="B34" s="172"/>
      <c r="C34" s="172"/>
      <c r="D34" s="172"/>
      <c r="E34" s="172"/>
      <c r="F34" s="172"/>
      <c r="G34" s="172"/>
      <c r="H34" s="172"/>
      <c r="I34" s="189"/>
      <c r="J34" s="181"/>
      <c r="K34" s="182"/>
      <c r="L34" s="182"/>
      <c r="M34" s="182"/>
    </row>
    <row r="35" spans="1:13" x14ac:dyDescent="0.25">
      <c r="A35" s="81"/>
      <c r="B35" s="172"/>
      <c r="C35" s="172"/>
      <c r="D35" s="172"/>
      <c r="E35" s="172"/>
      <c r="F35" s="172"/>
      <c r="G35" s="172"/>
      <c r="H35" s="172"/>
      <c r="I35" s="189"/>
      <c r="J35" s="181"/>
      <c r="K35" s="182"/>
      <c r="L35" s="182"/>
      <c r="M35" s="182"/>
    </row>
    <row r="36" spans="1:13" x14ac:dyDescent="0.25">
      <c r="A36" s="33" t="s">
        <v>4</v>
      </c>
      <c r="B36" s="172" t="s">
        <v>317</v>
      </c>
      <c r="C36" s="172"/>
      <c r="D36" s="172"/>
      <c r="E36" s="172"/>
      <c r="F36" s="172"/>
      <c r="G36" s="172"/>
      <c r="H36" s="172"/>
      <c r="I36" s="189"/>
      <c r="J36" s="181"/>
      <c r="K36" s="182"/>
      <c r="L36" s="182"/>
      <c r="M36" s="182"/>
    </row>
    <row r="37" spans="1:13" ht="15.75" thickBot="1" x14ac:dyDescent="0.3">
      <c r="A37" s="9">
        <f>INDEX('Point Grid'!$C$8:$I$32,MATCH($A$1,'Point Grid'!$A$8:$A$32,0),MATCH(A36,'Point Grid'!$C$7:$I$7,0))</f>
        <v>1</v>
      </c>
      <c r="B37" s="172"/>
      <c r="C37" s="172"/>
      <c r="D37" s="172"/>
      <c r="E37" s="172"/>
      <c r="F37" s="172"/>
      <c r="G37" s="172"/>
      <c r="H37" s="172"/>
      <c r="I37" s="189"/>
      <c r="J37" s="181"/>
      <c r="K37" s="182"/>
      <c r="L37" s="182"/>
      <c r="M37" s="182"/>
    </row>
    <row r="38" spans="1:13" ht="15.75" thickBot="1" x14ac:dyDescent="0.3">
      <c r="A38" s="5"/>
      <c r="B38" s="172"/>
      <c r="C38" s="172"/>
      <c r="D38" s="172"/>
      <c r="E38" s="172"/>
      <c r="F38" s="172"/>
      <c r="G38" s="172"/>
      <c r="H38" s="172"/>
      <c r="I38" s="189"/>
      <c r="J38" s="181"/>
      <c r="K38" s="182"/>
      <c r="L38" s="182"/>
      <c r="M38" s="182"/>
    </row>
    <row r="39" spans="1:13" ht="15.75" thickBot="1" x14ac:dyDescent="0.3">
      <c r="A39" s="82"/>
      <c r="B39" s="190"/>
      <c r="C39" s="190"/>
      <c r="D39" s="190"/>
      <c r="E39" s="190"/>
      <c r="F39" s="190"/>
      <c r="G39" s="190"/>
      <c r="H39" s="190"/>
      <c r="I39" s="191"/>
      <c r="J39" s="181"/>
      <c r="K39" s="182"/>
      <c r="L39" s="182"/>
      <c r="M39" s="182"/>
    </row>
    <row r="40" spans="1:13" x14ac:dyDescent="0.25">
      <c r="A40" s="41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A41" s="41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A42" s="41"/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A44" s="41"/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A45" s="41"/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A46" s="41"/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L47" s="182"/>
      <c r="M47" s="182"/>
    </row>
    <row r="48" spans="1:13" x14ac:dyDescent="0.25"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82"/>
    </row>
    <row r="49" spans="2:13" x14ac:dyDescent="0.25"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2"/>
      <c r="M49" s="182"/>
    </row>
    <row r="50" spans="2:13" x14ac:dyDescent="0.25"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82"/>
      <c r="M50" s="182"/>
    </row>
    <row r="51" spans="2:13" x14ac:dyDescent="0.25"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182"/>
      <c r="M51" s="182"/>
    </row>
    <row r="52" spans="2:13" x14ac:dyDescent="0.25"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182"/>
      <c r="M52" s="182"/>
    </row>
    <row r="53" spans="2:13" x14ac:dyDescent="0.25">
      <c r="B53" s="41"/>
      <c r="C53" s="41"/>
      <c r="D53" s="41"/>
      <c r="E53" s="41"/>
      <c r="F53" s="41"/>
      <c r="G53" s="41"/>
      <c r="H53" s="41"/>
      <c r="I53" s="41"/>
      <c r="J53" s="41"/>
    </row>
    <row r="54" spans="2:13" x14ac:dyDescent="0.25">
      <c r="B54" s="41"/>
      <c r="C54" s="41"/>
      <c r="D54" s="41"/>
      <c r="E54" s="41"/>
      <c r="F54" s="41"/>
      <c r="G54" s="41"/>
      <c r="H54" s="41"/>
      <c r="I54" s="41"/>
      <c r="J54" s="41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5.140625" style="29" customWidth="1"/>
    <col min="3" max="9" width="12" style="29" customWidth="1"/>
    <col min="10" max="10" width="10.7109375" style="29" customWidth="1"/>
    <col min="11" max="16384" width="9.140625" style="29"/>
  </cols>
  <sheetData>
    <row r="1" spans="1:13" x14ac:dyDescent="0.25">
      <c r="A1" s="7">
        <v>11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 t="s">
        <v>193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Grid'!B:B,MATCH($A$1,'Point Grid'!A:A,0))</f>
        <v>1.25</v>
      </c>
      <c r="B4" s="24" t="s">
        <v>194</v>
      </c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x14ac:dyDescent="0.25">
      <c r="A5" s="81"/>
      <c r="B5" s="341"/>
      <c r="C5" s="217"/>
      <c r="D5" s="24"/>
      <c r="E5" s="24"/>
      <c r="F5" s="24"/>
      <c r="G5" s="24"/>
      <c r="H5" s="24"/>
      <c r="I5" s="25"/>
      <c r="J5" s="181"/>
      <c r="K5" s="182"/>
      <c r="L5" s="182"/>
      <c r="M5" s="182"/>
    </row>
    <row r="6" spans="1:13" x14ac:dyDescent="0.25">
      <c r="A6" s="33"/>
      <c r="B6" s="110"/>
      <c r="C6" s="217"/>
      <c r="D6" s="24"/>
      <c r="E6" s="24"/>
      <c r="F6" s="24"/>
      <c r="G6" s="24"/>
      <c r="H6" s="24"/>
      <c r="I6" s="25"/>
      <c r="J6" s="181"/>
      <c r="K6" s="182"/>
      <c r="L6" s="182"/>
      <c r="M6" s="182"/>
    </row>
    <row r="7" spans="1:13" x14ac:dyDescent="0.25">
      <c r="A7" s="9"/>
      <c r="B7" s="110"/>
      <c r="C7" s="217"/>
      <c r="D7" s="24"/>
      <c r="E7" s="24"/>
      <c r="F7" s="24"/>
      <c r="G7" s="24"/>
      <c r="H7" s="24"/>
      <c r="I7" s="25"/>
      <c r="J7" s="181"/>
      <c r="K7" s="182"/>
      <c r="L7" s="182"/>
      <c r="M7" s="182"/>
    </row>
    <row r="8" spans="1:13" x14ac:dyDescent="0.25">
      <c r="A8" s="81"/>
      <c r="B8" s="341"/>
      <c r="C8" s="217"/>
      <c r="D8" s="24"/>
      <c r="E8" s="24"/>
      <c r="F8" s="24"/>
      <c r="G8" s="24"/>
      <c r="H8" s="24"/>
      <c r="I8" s="25"/>
      <c r="J8" s="181"/>
      <c r="K8" s="182"/>
      <c r="L8" s="182"/>
      <c r="M8" s="182"/>
    </row>
    <row r="9" spans="1:13" x14ac:dyDescent="0.25">
      <c r="A9" s="30"/>
      <c r="B9" s="341"/>
      <c r="C9" s="217"/>
      <c r="D9" s="24"/>
      <c r="E9" s="24"/>
      <c r="F9" s="24"/>
      <c r="G9" s="24"/>
      <c r="H9" s="24"/>
      <c r="I9" s="25"/>
      <c r="J9" s="181"/>
      <c r="K9" s="182"/>
      <c r="L9" s="182"/>
      <c r="M9" s="182"/>
    </row>
    <row r="10" spans="1:13" x14ac:dyDescent="0.25">
      <c r="A10" s="30"/>
      <c r="B10" s="110"/>
      <c r="C10" s="217"/>
      <c r="D10" s="24"/>
      <c r="E10" s="24"/>
      <c r="F10" s="24"/>
      <c r="G10" s="24"/>
      <c r="H10" s="24"/>
      <c r="I10" s="25"/>
      <c r="J10" s="181"/>
      <c r="K10" s="182"/>
      <c r="L10" s="182"/>
      <c r="M10" s="182"/>
    </row>
    <row r="11" spans="1:13" x14ac:dyDescent="0.25">
      <c r="A11" s="30"/>
      <c r="B11" s="110"/>
      <c r="C11" s="217"/>
      <c r="D11" s="24"/>
      <c r="E11" s="24"/>
      <c r="F11" s="24"/>
      <c r="G11" s="24"/>
      <c r="H11" s="24"/>
      <c r="I11" s="25"/>
      <c r="J11" s="181"/>
      <c r="K11" s="182"/>
      <c r="L11" s="182"/>
      <c r="M11" s="182"/>
    </row>
    <row r="12" spans="1:13" x14ac:dyDescent="0.25">
      <c r="A12" s="33"/>
      <c r="B12" s="110"/>
      <c r="C12" s="217"/>
      <c r="D12" s="24"/>
      <c r="E12" s="24"/>
      <c r="F12" s="24"/>
      <c r="G12" s="24"/>
      <c r="H12" s="24"/>
      <c r="I12" s="25"/>
      <c r="J12" s="181"/>
      <c r="K12" s="182"/>
      <c r="L12" s="182"/>
      <c r="M12" s="182"/>
    </row>
    <row r="13" spans="1:13" x14ac:dyDescent="0.25">
      <c r="A13" s="9"/>
      <c r="B13" s="110"/>
      <c r="C13" s="217"/>
      <c r="D13" s="24"/>
      <c r="E13" s="24"/>
      <c r="F13" s="24"/>
      <c r="G13" s="24"/>
      <c r="H13" s="24"/>
      <c r="I13" s="25"/>
      <c r="J13" s="181"/>
      <c r="K13" s="182"/>
      <c r="L13" s="182"/>
      <c r="M13" s="182"/>
    </row>
    <row r="14" spans="1:13" x14ac:dyDescent="0.25">
      <c r="A14" s="62"/>
      <c r="B14" s="110"/>
      <c r="C14" s="217"/>
      <c r="D14" s="24"/>
      <c r="E14" s="24"/>
      <c r="F14" s="24"/>
      <c r="G14" s="24"/>
      <c r="H14" s="24"/>
      <c r="I14" s="25"/>
      <c r="J14" s="181"/>
      <c r="K14" s="182"/>
      <c r="L14" s="182"/>
      <c r="M14" s="182"/>
    </row>
    <row r="15" spans="1:13" x14ac:dyDescent="0.25">
      <c r="A15" s="30"/>
      <c r="B15" s="172"/>
      <c r="C15" s="217"/>
      <c r="D15" s="24"/>
      <c r="E15" s="24"/>
      <c r="F15" s="24"/>
      <c r="G15" s="24"/>
      <c r="H15" s="24"/>
      <c r="I15" s="25"/>
      <c r="J15" s="181"/>
      <c r="K15" s="182"/>
      <c r="L15" s="182"/>
      <c r="M15" s="182"/>
    </row>
    <row r="16" spans="1:13" x14ac:dyDescent="0.25">
      <c r="A16" s="30"/>
      <c r="B16" s="172"/>
      <c r="C16" s="217"/>
      <c r="D16" s="24"/>
      <c r="E16" s="24"/>
      <c r="F16" s="24"/>
      <c r="G16" s="24"/>
      <c r="H16" s="24"/>
      <c r="I16" s="25"/>
      <c r="J16" s="181"/>
      <c r="K16" s="182"/>
      <c r="L16" s="182"/>
      <c r="M16" s="182"/>
    </row>
    <row r="17" spans="1:13" x14ac:dyDescent="0.25">
      <c r="A17" s="30"/>
      <c r="B17" s="172"/>
      <c r="C17" s="217"/>
      <c r="D17" s="24"/>
      <c r="E17" s="24"/>
      <c r="F17" s="24"/>
      <c r="G17" s="24"/>
      <c r="H17" s="24"/>
      <c r="I17" s="25"/>
      <c r="J17" s="181"/>
      <c r="K17" s="182"/>
      <c r="L17" s="182"/>
      <c r="M17" s="182"/>
    </row>
    <row r="18" spans="1:13" x14ac:dyDescent="0.25">
      <c r="A18" s="30"/>
      <c r="B18" s="172"/>
      <c r="C18" s="217"/>
      <c r="D18" s="24"/>
      <c r="E18" s="24"/>
      <c r="F18" s="24"/>
      <c r="G18" s="24"/>
      <c r="H18" s="24"/>
      <c r="I18" s="25"/>
      <c r="J18" s="181"/>
      <c r="K18" s="182"/>
      <c r="L18" s="182"/>
      <c r="M18" s="182"/>
    </row>
    <row r="19" spans="1:13" x14ac:dyDescent="0.25">
      <c r="A19" s="30"/>
      <c r="B19" s="172"/>
      <c r="C19" s="217"/>
      <c r="D19" s="24"/>
      <c r="E19" s="24"/>
      <c r="F19" s="24"/>
      <c r="G19" s="24"/>
      <c r="H19" s="24"/>
      <c r="I19" s="25"/>
      <c r="J19" s="181"/>
      <c r="K19" s="182"/>
      <c r="L19" s="182"/>
      <c r="M19" s="182"/>
    </row>
    <row r="20" spans="1:13" x14ac:dyDescent="0.25">
      <c r="A20" s="30"/>
      <c r="B20" s="172"/>
      <c r="C20" s="217"/>
      <c r="D20" s="24"/>
      <c r="E20" s="24"/>
      <c r="F20" s="24"/>
      <c r="G20" s="24"/>
      <c r="H20" s="24"/>
      <c r="I20" s="25"/>
      <c r="J20" s="181"/>
      <c r="K20" s="182"/>
      <c r="L20" s="182"/>
      <c r="M20" s="182"/>
    </row>
    <row r="21" spans="1:13" x14ac:dyDescent="0.25">
      <c r="A21" s="30"/>
      <c r="B21" s="172"/>
      <c r="C21" s="24"/>
      <c r="D21" s="24"/>
      <c r="E21" s="24"/>
      <c r="F21" s="24"/>
      <c r="G21" s="24"/>
      <c r="H21" s="24"/>
      <c r="I21" s="25"/>
      <c r="J21" s="181"/>
      <c r="K21" s="182"/>
      <c r="L21" s="182"/>
      <c r="M21" s="182"/>
    </row>
    <row r="22" spans="1:13" x14ac:dyDescent="0.25">
      <c r="A22" s="30"/>
      <c r="B22" s="172"/>
      <c r="C22" s="24"/>
      <c r="D22" s="24"/>
      <c r="E22" s="24"/>
      <c r="F22" s="24"/>
      <c r="G22" s="24"/>
      <c r="H22" s="24"/>
      <c r="I22" s="25"/>
      <c r="J22" s="181"/>
      <c r="K22" s="182"/>
      <c r="L22" s="182"/>
      <c r="M22" s="182"/>
    </row>
    <row r="23" spans="1:13" x14ac:dyDescent="0.25">
      <c r="A23" s="30"/>
      <c r="B23" s="24"/>
      <c r="C23" s="24"/>
      <c r="D23" s="24"/>
      <c r="E23" s="24"/>
      <c r="F23" s="24"/>
      <c r="G23" s="24"/>
      <c r="H23" s="24"/>
      <c r="I23" s="25"/>
      <c r="J23" s="181"/>
      <c r="K23" s="182"/>
      <c r="L23" s="182"/>
      <c r="M23" s="182"/>
    </row>
    <row r="24" spans="1:13" x14ac:dyDescent="0.25">
      <c r="A24" s="81"/>
      <c r="B24" s="172"/>
      <c r="C24" s="172"/>
      <c r="D24" s="172"/>
      <c r="E24" s="172"/>
      <c r="F24" s="172"/>
      <c r="G24" s="172"/>
      <c r="H24" s="172"/>
      <c r="I24" s="189"/>
      <c r="J24" s="181"/>
      <c r="K24" s="182"/>
      <c r="L24" s="182"/>
      <c r="M24" s="182"/>
    </row>
    <row r="25" spans="1:13" x14ac:dyDescent="0.25">
      <c r="A25" s="81"/>
      <c r="B25" s="172"/>
      <c r="C25" s="172"/>
      <c r="D25" s="172"/>
      <c r="E25" s="172"/>
      <c r="F25" s="172"/>
      <c r="G25" s="172"/>
      <c r="H25" s="172"/>
      <c r="I25" s="189"/>
      <c r="J25" s="181"/>
      <c r="K25" s="182"/>
      <c r="L25" s="182"/>
      <c r="M25" s="182"/>
    </row>
    <row r="26" spans="1:13" x14ac:dyDescent="0.25">
      <c r="A26" s="33" t="s">
        <v>2</v>
      </c>
      <c r="B26" s="172" t="s">
        <v>318</v>
      </c>
      <c r="C26" s="172"/>
      <c r="D26" s="172"/>
      <c r="E26" s="172"/>
      <c r="F26" s="172"/>
      <c r="G26" s="172"/>
      <c r="H26" s="172"/>
      <c r="I26" s="189"/>
      <c r="J26" s="181"/>
      <c r="K26" s="182"/>
      <c r="L26" s="182"/>
      <c r="M26" s="182"/>
    </row>
    <row r="27" spans="1:13" ht="15.75" thickBot="1" x14ac:dyDescent="0.3">
      <c r="A27" s="9">
        <f>INDEX('Point Grid'!$C$8:$I$32,MATCH($A$1,'Point Grid'!$A$8:$A$32,0),MATCH(A26,'Point Grid'!$C$7:$I$7,0))</f>
        <v>0.25</v>
      </c>
      <c r="B27" s="172"/>
      <c r="C27" s="172"/>
      <c r="D27" s="172"/>
      <c r="E27" s="172"/>
      <c r="F27" s="172"/>
      <c r="G27" s="172"/>
      <c r="H27" s="172"/>
      <c r="I27" s="189"/>
      <c r="J27" s="181"/>
      <c r="K27" s="182"/>
      <c r="L27" s="182"/>
      <c r="M27" s="182"/>
    </row>
    <row r="28" spans="1:13" ht="15.75" thickBot="1" x14ac:dyDescent="0.3">
      <c r="A28" s="5"/>
      <c r="B28" s="172"/>
      <c r="C28" s="172"/>
      <c r="D28" s="172"/>
      <c r="E28" s="172"/>
      <c r="F28" s="172"/>
      <c r="G28" s="172"/>
      <c r="H28" s="172"/>
      <c r="I28" s="189"/>
      <c r="J28" s="181"/>
      <c r="K28" s="182"/>
      <c r="L28" s="182"/>
      <c r="M28" s="182"/>
    </row>
    <row r="29" spans="1:13" x14ac:dyDescent="0.25">
      <c r="A29" s="9"/>
      <c r="B29" s="172"/>
      <c r="C29" s="172"/>
      <c r="D29" s="172"/>
      <c r="E29" s="172"/>
      <c r="F29" s="172"/>
      <c r="G29" s="172"/>
      <c r="H29" s="172"/>
      <c r="I29" s="189"/>
      <c r="J29" s="181"/>
      <c r="K29" s="182"/>
      <c r="L29" s="182"/>
      <c r="M29" s="182"/>
    </row>
    <row r="30" spans="1:13" x14ac:dyDescent="0.25">
      <c r="A30" s="33" t="s">
        <v>3</v>
      </c>
      <c r="B30" s="172" t="s">
        <v>319</v>
      </c>
      <c r="C30" s="172"/>
      <c r="D30" s="172"/>
      <c r="E30" s="172"/>
      <c r="F30" s="172"/>
      <c r="G30" s="172"/>
      <c r="H30" s="172"/>
      <c r="I30" s="189"/>
      <c r="J30" s="181"/>
      <c r="K30" s="182"/>
      <c r="L30" s="182"/>
      <c r="M30" s="182"/>
    </row>
    <row r="31" spans="1:13" ht="15.75" thickBot="1" x14ac:dyDescent="0.3">
      <c r="A31" s="9">
        <f>INDEX('Point Grid'!$C$8:$I$32,MATCH($A$1,'Point Grid'!$A$8:$A$32,0),MATCH(A30,'Point Grid'!$C$7:$I$7,0))</f>
        <v>0.5</v>
      </c>
      <c r="B31" s="172"/>
      <c r="C31" s="172"/>
      <c r="D31" s="172"/>
      <c r="E31" s="172"/>
      <c r="F31" s="172"/>
      <c r="G31" s="172"/>
      <c r="H31" s="172"/>
      <c r="I31" s="189"/>
      <c r="J31" s="181"/>
      <c r="K31" s="182"/>
      <c r="L31" s="182"/>
      <c r="M31" s="182"/>
    </row>
    <row r="32" spans="1:13" ht="15.75" thickBot="1" x14ac:dyDescent="0.3">
      <c r="A32" s="5"/>
      <c r="B32" s="172"/>
      <c r="C32" s="172"/>
      <c r="D32" s="172"/>
      <c r="E32" s="172"/>
      <c r="F32" s="172"/>
      <c r="G32" s="172"/>
      <c r="H32" s="172"/>
      <c r="I32" s="189"/>
      <c r="J32" s="181"/>
      <c r="K32" s="182"/>
      <c r="L32" s="182"/>
      <c r="M32" s="182"/>
    </row>
    <row r="33" spans="1:13" x14ac:dyDescent="0.25">
      <c r="A33" s="81"/>
      <c r="B33" s="172"/>
      <c r="C33" s="172"/>
      <c r="D33" s="172"/>
      <c r="E33" s="172"/>
      <c r="F33" s="172"/>
      <c r="G33" s="172"/>
      <c r="H33" s="172"/>
      <c r="I33" s="189"/>
      <c r="J33" s="181"/>
      <c r="K33" s="182"/>
      <c r="L33" s="182"/>
      <c r="M33" s="182"/>
    </row>
    <row r="34" spans="1:13" x14ac:dyDescent="0.25">
      <c r="A34" s="33" t="s">
        <v>4</v>
      </c>
      <c r="B34" s="172" t="s">
        <v>320</v>
      </c>
      <c r="C34" s="172"/>
      <c r="D34" s="172"/>
      <c r="E34" s="172"/>
      <c r="F34" s="172"/>
      <c r="G34" s="172"/>
      <c r="H34" s="172"/>
      <c r="I34" s="189"/>
      <c r="J34" s="181"/>
      <c r="K34" s="182"/>
      <c r="L34" s="182"/>
      <c r="M34" s="182"/>
    </row>
    <row r="35" spans="1:13" ht="15.75" thickBot="1" x14ac:dyDescent="0.3">
      <c r="A35" s="9">
        <f>INDEX('Point Grid'!$C$8:$I$32,MATCH($A$1,'Point Grid'!$A$8:$A$32,0),MATCH(A34,'Point Grid'!$C$7:$I$7,0))</f>
        <v>0.5</v>
      </c>
      <c r="B35" s="172"/>
      <c r="C35" s="172"/>
      <c r="D35" s="172"/>
      <c r="E35" s="172"/>
      <c r="F35" s="172"/>
      <c r="G35" s="172"/>
      <c r="H35" s="172"/>
      <c r="I35" s="189"/>
      <c r="J35" s="181"/>
      <c r="K35" s="182"/>
      <c r="L35" s="182"/>
      <c r="M35" s="182"/>
    </row>
    <row r="36" spans="1:13" ht="15.75" thickBot="1" x14ac:dyDescent="0.3">
      <c r="A36" s="5"/>
      <c r="B36" s="172"/>
      <c r="C36" s="172"/>
      <c r="D36" s="172"/>
      <c r="E36" s="172"/>
      <c r="F36" s="172"/>
      <c r="G36" s="172"/>
      <c r="H36" s="172"/>
      <c r="I36" s="189"/>
      <c r="J36" s="181"/>
      <c r="K36" s="182"/>
      <c r="L36" s="182"/>
      <c r="M36" s="182"/>
    </row>
    <row r="37" spans="1:13" ht="15.75" thickBot="1" x14ac:dyDescent="0.3">
      <c r="A37" s="82"/>
      <c r="B37" s="190"/>
      <c r="C37" s="190"/>
      <c r="D37" s="190"/>
      <c r="E37" s="190"/>
      <c r="F37" s="190"/>
      <c r="G37" s="190"/>
      <c r="H37" s="190"/>
      <c r="I37" s="191"/>
      <c r="J37" s="181"/>
      <c r="K37" s="182"/>
      <c r="L37" s="182"/>
      <c r="M37" s="182"/>
    </row>
    <row r="38" spans="1:13" x14ac:dyDescent="0.25">
      <c r="A38" s="41"/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1:13" x14ac:dyDescent="0.25">
      <c r="A39" s="41"/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1:13" x14ac:dyDescent="0.25">
      <c r="A40" s="41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A41" s="41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A42" s="41"/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A44" s="41"/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L47" s="182"/>
      <c r="M47" s="182"/>
    </row>
    <row r="48" spans="1:13" x14ac:dyDescent="0.25"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82"/>
    </row>
    <row r="49" spans="2:13" x14ac:dyDescent="0.25"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2"/>
      <c r="M49" s="182"/>
    </row>
    <row r="50" spans="2:13" x14ac:dyDescent="0.25"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82"/>
      <c r="M50" s="182"/>
    </row>
    <row r="51" spans="2:13" x14ac:dyDescent="0.25"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182"/>
      <c r="M51" s="182"/>
    </row>
    <row r="52" spans="2:13" x14ac:dyDescent="0.25"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182"/>
      <c r="M52" s="182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8.7109375" style="29" customWidth="1"/>
    <col min="3" max="3" width="14.7109375" style="29" customWidth="1"/>
    <col min="4" max="9" width="12" style="29" customWidth="1"/>
    <col min="10" max="10" width="10.7109375" style="29" customWidth="1"/>
    <col min="11" max="16384" width="9.140625" style="29"/>
  </cols>
  <sheetData>
    <row r="1" spans="1:13" x14ac:dyDescent="0.25">
      <c r="A1" s="7">
        <v>12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 t="s">
        <v>40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Grid'!B:B,MATCH($A$1,'Point Grid'!A:A,0))</f>
        <v>1.75</v>
      </c>
      <c r="B4" s="24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x14ac:dyDescent="0.25">
      <c r="A5" s="30"/>
      <c r="B5" s="110"/>
      <c r="C5" s="110"/>
      <c r="D5" s="201" t="s">
        <v>195</v>
      </c>
      <c r="E5" s="255"/>
      <c r="F5" s="201" t="s">
        <v>196</v>
      </c>
      <c r="G5" s="255"/>
      <c r="H5" s="24"/>
      <c r="I5" s="25"/>
      <c r="J5" s="181"/>
      <c r="K5" s="182"/>
      <c r="L5" s="182"/>
      <c r="M5" s="182"/>
    </row>
    <row r="6" spans="1:13" x14ac:dyDescent="0.25">
      <c r="A6" s="81"/>
      <c r="B6" s="96" t="s">
        <v>202</v>
      </c>
      <c r="C6" s="97" t="s">
        <v>202</v>
      </c>
      <c r="D6" s="96"/>
      <c r="E6" s="97"/>
      <c r="F6" s="96"/>
      <c r="G6" s="97"/>
      <c r="H6" s="24"/>
      <c r="I6" s="25"/>
      <c r="J6" s="181"/>
      <c r="K6" s="182"/>
      <c r="L6" s="182"/>
      <c r="M6" s="182"/>
    </row>
    <row r="7" spans="1:13" x14ac:dyDescent="0.25">
      <c r="A7" s="81"/>
      <c r="B7" s="184" t="s">
        <v>203</v>
      </c>
      <c r="C7" s="124" t="s">
        <v>204</v>
      </c>
      <c r="D7" s="184" t="s">
        <v>45</v>
      </c>
      <c r="E7" s="124" t="s">
        <v>197</v>
      </c>
      <c r="F7" s="184" t="s">
        <v>45</v>
      </c>
      <c r="G7" s="124" t="s">
        <v>197</v>
      </c>
      <c r="H7" s="24"/>
      <c r="I7" s="25"/>
      <c r="J7" s="181"/>
      <c r="K7" s="182"/>
      <c r="L7" s="182"/>
      <c r="M7" s="182"/>
    </row>
    <row r="8" spans="1:13" x14ac:dyDescent="0.25">
      <c r="A8" s="81"/>
      <c r="B8" s="186" t="s">
        <v>198</v>
      </c>
      <c r="C8" s="338" t="s">
        <v>199</v>
      </c>
      <c r="D8" s="224">
        <v>2500</v>
      </c>
      <c r="E8" s="253">
        <v>500000</v>
      </c>
      <c r="F8" s="224">
        <v>30000</v>
      </c>
      <c r="G8" s="253">
        <v>6600000</v>
      </c>
      <c r="H8" s="24"/>
      <c r="I8" s="25"/>
      <c r="J8" s="181"/>
      <c r="K8" s="182"/>
      <c r="L8" s="182"/>
      <c r="M8" s="182"/>
    </row>
    <row r="9" spans="1:13" x14ac:dyDescent="0.25">
      <c r="A9" s="81"/>
      <c r="B9" s="186" t="s">
        <v>198</v>
      </c>
      <c r="C9" s="338" t="s">
        <v>200</v>
      </c>
      <c r="D9" s="224">
        <v>1000</v>
      </c>
      <c r="E9" s="253">
        <v>500000</v>
      </c>
      <c r="F9" s="224">
        <v>25000</v>
      </c>
      <c r="G9" s="253">
        <v>16250000</v>
      </c>
      <c r="H9" s="24"/>
      <c r="I9" s="25"/>
      <c r="J9" s="181"/>
      <c r="K9" s="182"/>
      <c r="L9" s="182"/>
      <c r="M9" s="182"/>
    </row>
    <row r="10" spans="1:13" x14ac:dyDescent="0.25">
      <c r="A10" s="81"/>
      <c r="B10" s="186" t="s">
        <v>201</v>
      </c>
      <c r="C10" s="338" t="s">
        <v>199</v>
      </c>
      <c r="D10" s="224">
        <v>0</v>
      </c>
      <c r="E10" s="253">
        <v>0</v>
      </c>
      <c r="F10" s="224">
        <v>40000</v>
      </c>
      <c r="G10" s="253">
        <v>14400000</v>
      </c>
      <c r="H10" s="24"/>
      <c r="I10" s="25"/>
      <c r="J10" s="181"/>
      <c r="K10" s="182"/>
      <c r="L10" s="182"/>
      <c r="M10" s="182"/>
    </row>
    <row r="11" spans="1:13" x14ac:dyDescent="0.25">
      <c r="A11" s="81"/>
      <c r="B11" s="184" t="s">
        <v>201</v>
      </c>
      <c r="C11" s="339" t="s">
        <v>200</v>
      </c>
      <c r="D11" s="225">
        <v>3000</v>
      </c>
      <c r="E11" s="228">
        <v>300000</v>
      </c>
      <c r="F11" s="225">
        <v>50000</v>
      </c>
      <c r="G11" s="228">
        <v>8500000</v>
      </c>
      <c r="H11" s="24"/>
      <c r="I11" s="25"/>
      <c r="J11" s="181"/>
      <c r="K11" s="182"/>
      <c r="L11" s="182"/>
      <c r="M11" s="182"/>
    </row>
    <row r="12" spans="1:13" x14ac:dyDescent="0.25">
      <c r="A12" s="81"/>
      <c r="B12" s="110"/>
      <c r="C12" s="110"/>
      <c r="D12" s="24"/>
      <c r="E12" s="24"/>
      <c r="F12" s="24"/>
      <c r="G12" s="24"/>
      <c r="H12" s="24"/>
      <c r="I12" s="25"/>
      <c r="J12" s="181"/>
      <c r="K12" s="182"/>
      <c r="L12" s="182"/>
      <c r="M12" s="182"/>
    </row>
    <row r="13" spans="1:13" x14ac:dyDescent="0.25">
      <c r="A13" s="81"/>
      <c r="B13" s="217" t="s">
        <v>208</v>
      </c>
      <c r="C13" s="340"/>
      <c r="D13" s="24"/>
      <c r="E13" s="24"/>
      <c r="F13" s="24"/>
      <c r="G13" s="24"/>
      <c r="H13" s="24"/>
      <c r="I13" s="25"/>
      <c r="J13" s="181"/>
      <c r="K13" s="182"/>
      <c r="L13" s="182"/>
      <c r="M13" s="182"/>
    </row>
    <row r="14" spans="1:13" x14ac:dyDescent="0.25">
      <c r="A14" s="81"/>
      <c r="B14" s="217" t="s">
        <v>209</v>
      </c>
      <c r="C14" s="340"/>
      <c r="D14" s="24"/>
      <c r="E14" s="24"/>
      <c r="F14" s="24"/>
      <c r="G14" s="24"/>
      <c r="H14" s="24"/>
      <c r="I14" s="25"/>
      <c r="J14" s="181"/>
      <c r="K14" s="182"/>
      <c r="L14" s="182"/>
      <c r="M14" s="182"/>
    </row>
    <row r="15" spans="1:13" x14ac:dyDescent="0.25">
      <c r="A15" s="81"/>
      <c r="B15" s="110"/>
      <c r="C15" s="340"/>
      <c r="D15" s="24"/>
      <c r="E15" s="24"/>
      <c r="F15" s="24"/>
      <c r="G15" s="24"/>
      <c r="H15" s="24"/>
      <c r="I15" s="25"/>
      <c r="J15" s="181"/>
      <c r="K15" s="182"/>
      <c r="L15" s="182"/>
      <c r="M15" s="182"/>
    </row>
    <row r="16" spans="1:13" x14ac:dyDescent="0.25">
      <c r="A16" s="33" t="s">
        <v>2</v>
      </c>
      <c r="B16" s="24" t="s">
        <v>205</v>
      </c>
      <c r="C16" s="24"/>
      <c r="D16" s="24"/>
      <c r="E16" s="24"/>
      <c r="F16" s="24"/>
      <c r="G16" s="24"/>
      <c r="H16" s="24"/>
      <c r="I16" s="25"/>
      <c r="J16" s="181"/>
      <c r="K16" s="182"/>
      <c r="L16" s="182"/>
      <c r="M16" s="182"/>
    </row>
    <row r="17" spans="1:13" ht="15.75" thickBot="1" x14ac:dyDescent="0.3">
      <c r="A17" s="9">
        <f>INDEX('Point Grid'!$C$8:$I$32,MATCH($A$1,'Point Grid'!$A$8:$A$32,0),MATCH(A16,'Point Grid'!$C$7:$I$7,0))</f>
        <v>1.25</v>
      </c>
      <c r="B17" s="24"/>
      <c r="C17" s="24"/>
      <c r="D17" s="24"/>
      <c r="E17" s="24"/>
      <c r="F17" s="24"/>
      <c r="G17" s="24"/>
      <c r="H17" s="24"/>
      <c r="I17" s="25"/>
      <c r="J17" s="181"/>
      <c r="K17" s="182"/>
      <c r="L17" s="182"/>
      <c r="M17" s="182"/>
    </row>
    <row r="18" spans="1:13" ht="15.75" thickBot="1" x14ac:dyDescent="0.3">
      <c r="A18" s="5"/>
      <c r="B18" s="24"/>
      <c r="C18" s="24"/>
      <c r="D18" s="24"/>
      <c r="E18" s="24"/>
      <c r="F18" s="24"/>
      <c r="G18" s="24"/>
      <c r="H18" s="24"/>
      <c r="I18" s="25"/>
      <c r="J18" s="181"/>
      <c r="K18" s="182"/>
      <c r="L18" s="182"/>
      <c r="M18" s="182"/>
    </row>
    <row r="19" spans="1:13" x14ac:dyDescent="0.25">
      <c r="A19" s="81"/>
      <c r="B19" s="24"/>
      <c r="C19" s="24"/>
      <c r="D19" s="24"/>
      <c r="E19" s="24"/>
      <c r="F19" s="24"/>
      <c r="G19" s="24"/>
      <c r="H19" s="24"/>
      <c r="I19" s="25"/>
      <c r="J19" s="181"/>
      <c r="K19" s="182"/>
      <c r="L19" s="182"/>
      <c r="M19" s="182"/>
    </row>
    <row r="20" spans="1:13" x14ac:dyDescent="0.25">
      <c r="A20" s="33" t="s">
        <v>3</v>
      </c>
      <c r="B20" s="24" t="s">
        <v>206</v>
      </c>
      <c r="C20" s="24"/>
      <c r="D20" s="24"/>
      <c r="E20" s="24"/>
      <c r="F20" s="24"/>
      <c r="G20" s="24"/>
      <c r="H20" s="24"/>
      <c r="I20" s="25"/>
      <c r="J20" s="181"/>
      <c r="K20" s="182"/>
      <c r="L20" s="182"/>
      <c r="M20" s="182"/>
    </row>
    <row r="21" spans="1:13" ht="15.75" thickBot="1" x14ac:dyDescent="0.3">
      <c r="A21" s="9">
        <f>INDEX('Point Grid'!$C$8:$I$32,MATCH($A$1,'Point Grid'!$A$8:$A$32,0),MATCH(A20,'Point Grid'!$C$7:$I$7,0))</f>
        <v>0.5</v>
      </c>
      <c r="B21" s="24" t="s">
        <v>207</v>
      </c>
      <c r="C21" s="24"/>
      <c r="D21" s="24"/>
      <c r="E21" s="24"/>
      <c r="F21" s="24"/>
      <c r="G21" s="24"/>
      <c r="H21" s="24"/>
      <c r="I21" s="25"/>
      <c r="J21" s="181"/>
      <c r="K21" s="182"/>
      <c r="L21" s="182"/>
      <c r="M21" s="182"/>
    </row>
    <row r="22" spans="1:13" ht="15.75" thickBot="1" x14ac:dyDescent="0.3">
      <c r="A22" s="5"/>
      <c r="B22" s="24"/>
      <c r="C22" s="24"/>
      <c r="D22" s="24"/>
      <c r="E22" s="24"/>
      <c r="F22" s="24"/>
      <c r="G22" s="24"/>
      <c r="H22" s="24"/>
      <c r="I22" s="25"/>
      <c r="J22" s="181"/>
      <c r="K22" s="182"/>
      <c r="L22" s="182"/>
      <c r="M22" s="182"/>
    </row>
    <row r="23" spans="1:13" ht="15.75" thickBot="1" x14ac:dyDescent="0.3">
      <c r="A23" s="32"/>
      <c r="B23" s="240"/>
      <c r="C23" s="240"/>
      <c r="D23" s="240"/>
      <c r="E23" s="240"/>
      <c r="F23" s="240"/>
      <c r="G23" s="240"/>
      <c r="H23" s="240"/>
      <c r="I23" s="242"/>
      <c r="J23" s="181"/>
      <c r="K23" s="182"/>
      <c r="L23" s="182"/>
      <c r="M23" s="182"/>
    </row>
    <row r="24" spans="1:13" x14ac:dyDescent="0.25"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M24" s="182"/>
    </row>
    <row r="25" spans="1:13" x14ac:dyDescent="0.25">
      <c r="B25" s="181"/>
      <c r="C25" s="181"/>
      <c r="D25" s="181"/>
      <c r="E25" s="181"/>
      <c r="F25" s="181"/>
      <c r="G25" s="181"/>
      <c r="H25" s="181"/>
      <c r="I25" s="181"/>
      <c r="J25" s="181"/>
      <c r="K25" s="182"/>
      <c r="L25" s="182"/>
      <c r="M25" s="182"/>
    </row>
    <row r="26" spans="1:13" x14ac:dyDescent="0.25"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M26" s="182"/>
    </row>
    <row r="27" spans="1:13" x14ac:dyDescent="0.25">
      <c r="B27" s="181"/>
      <c r="C27" s="181"/>
      <c r="D27" s="181"/>
      <c r="E27" s="181"/>
      <c r="F27" s="181"/>
      <c r="G27" s="181"/>
      <c r="H27" s="181"/>
      <c r="I27" s="181"/>
      <c r="J27" s="181"/>
      <c r="K27" s="182"/>
      <c r="L27" s="182"/>
      <c r="M27" s="182"/>
    </row>
    <row r="28" spans="1:13" x14ac:dyDescent="0.25"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M28" s="182"/>
    </row>
    <row r="29" spans="1:13" x14ac:dyDescent="0.25">
      <c r="B29" s="181"/>
      <c r="C29" s="181"/>
      <c r="D29" s="181"/>
      <c r="E29" s="181"/>
      <c r="F29" s="181"/>
      <c r="G29" s="181"/>
      <c r="H29" s="181"/>
      <c r="I29" s="181"/>
      <c r="J29" s="181"/>
      <c r="K29" s="182"/>
      <c r="L29" s="182"/>
      <c r="M29" s="182"/>
    </row>
    <row r="30" spans="1:13" x14ac:dyDescent="0.25"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</row>
    <row r="31" spans="1:13" x14ac:dyDescent="0.25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x14ac:dyDescent="0.25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</row>
    <row r="33" spans="2:13" x14ac:dyDescent="0.25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</row>
    <row r="34" spans="2:13" x14ac:dyDescent="0.25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2:13" x14ac:dyDescent="0.25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</row>
    <row r="36" spans="2:13" x14ac:dyDescent="0.25"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</row>
    <row r="37" spans="2:13" x14ac:dyDescent="0.25"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2:13" x14ac:dyDescent="0.25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2:13" x14ac:dyDescent="0.25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2:13" x14ac:dyDescent="0.25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2:13" x14ac:dyDescent="0.25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</row>
    <row r="42" spans="2:13" x14ac:dyDescent="0.25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</row>
    <row r="43" spans="2:13" x14ac:dyDescent="0.25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</row>
    <row r="44" spans="2:13" x14ac:dyDescent="0.25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</row>
    <row r="45" spans="2:13" x14ac:dyDescent="0.25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</row>
    <row r="46" spans="2:13" x14ac:dyDescent="0.25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</row>
    <row r="47" spans="2:13" x14ac:dyDescent="0.25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2:13" x14ac:dyDescent="0.25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</row>
    <row r="49" spans="2:13" x14ac:dyDescent="0.25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2:13" x14ac:dyDescent="0.25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2:13" x14ac:dyDescent="0.25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2:13" x14ac:dyDescent="0.25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2.7109375" style="29" customWidth="1"/>
    <col min="3" max="3" width="11.5703125" style="29" customWidth="1"/>
    <col min="4" max="4" width="13.42578125" style="29" bestFit="1" customWidth="1"/>
    <col min="5" max="8" width="11.5703125" style="44" customWidth="1"/>
    <col min="9" max="9" width="11.5703125" style="29" customWidth="1"/>
    <col min="10" max="10" width="10.7109375" style="34" customWidth="1"/>
    <col min="11" max="16384" width="9.140625" style="34"/>
  </cols>
  <sheetData>
    <row r="1" spans="1:13" x14ac:dyDescent="0.25">
      <c r="A1" s="7">
        <v>13</v>
      </c>
      <c r="B1" s="37" t="s">
        <v>12</v>
      </c>
      <c r="C1" s="28"/>
      <c r="D1" s="28"/>
      <c r="E1" s="43"/>
      <c r="F1" s="43"/>
      <c r="G1" s="43"/>
      <c r="H1" s="415" t="s">
        <v>29</v>
      </c>
      <c r="I1" s="418"/>
    </row>
    <row r="2" spans="1:13" x14ac:dyDescent="0.25">
      <c r="A2" s="30"/>
      <c r="B2" s="26"/>
      <c r="C2" s="26"/>
      <c r="D2" s="26"/>
      <c r="E2" s="36"/>
      <c r="F2" s="36"/>
      <c r="G2" s="36"/>
      <c r="H2" s="36"/>
      <c r="I2" s="31"/>
    </row>
    <row r="3" spans="1:13" x14ac:dyDescent="0.25">
      <c r="A3" s="8" t="s">
        <v>13</v>
      </c>
      <c r="B3" s="24" t="s">
        <v>40</v>
      </c>
      <c r="C3" s="24"/>
      <c r="D3" s="24"/>
      <c r="E3" s="110"/>
      <c r="F3" s="110"/>
      <c r="G3" s="110"/>
      <c r="H3" s="110"/>
      <c r="I3" s="25"/>
      <c r="J3" s="322"/>
      <c r="K3" s="282"/>
      <c r="L3" s="282"/>
      <c r="M3" s="282"/>
    </row>
    <row r="4" spans="1:13" ht="15.75" thickBot="1" x14ac:dyDescent="0.3">
      <c r="A4" s="9">
        <f>INDEX('Point Grid'!B:B,MATCH($A$1,'Point Grid'!A:A,0))</f>
        <v>1.75</v>
      </c>
      <c r="B4" s="269"/>
      <c r="C4" s="24"/>
      <c r="D4" s="24"/>
      <c r="E4" s="110"/>
      <c r="F4" s="110"/>
      <c r="G4" s="110"/>
      <c r="H4" s="110"/>
      <c r="I4" s="25"/>
      <c r="J4" s="322"/>
      <c r="K4" s="282"/>
      <c r="L4" s="282"/>
      <c r="M4" s="282"/>
    </row>
    <row r="5" spans="1:13" ht="15.75" thickBot="1" x14ac:dyDescent="0.3">
      <c r="A5" s="5"/>
      <c r="B5" s="218" t="s">
        <v>83</v>
      </c>
      <c r="C5" s="218"/>
      <c r="D5" s="97" t="s">
        <v>213</v>
      </c>
      <c r="E5" s="110"/>
      <c r="F5" s="110"/>
      <c r="G5" s="110"/>
      <c r="H5" s="110"/>
      <c r="I5" s="25"/>
      <c r="J5" s="322"/>
      <c r="K5" s="282"/>
      <c r="L5" s="282"/>
      <c r="M5" s="282"/>
    </row>
    <row r="6" spans="1:13" x14ac:dyDescent="0.25">
      <c r="A6" s="62"/>
      <c r="B6" s="184" t="s">
        <v>212</v>
      </c>
      <c r="C6" s="123" t="s">
        <v>210</v>
      </c>
      <c r="D6" s="124" t="s">
        <v>214</v>
      </c>
      <c r="E6" s="110"/>
      <c r="F6" s="110"/>
      <c r="G6" s="110"/>
      <c r="H6" s="110"/>
      <c r="I6" s="25"/>
      <c r="J6" s="322"/>
      <c r="K6" s="282"/>
      <c r="L6" s="282"/>
      <c r="M6" s="282"/>
    </row>
    <row r="7" spans="1:13" x14ac:dyDescent="0.25">
      <c r="A7" s="30"/>
      <c r="B7" s="323">
        <v>50000</v>
      </c>
      <c r="C7" s="218">
        <v>145</v>
      </c>
      <c r="D7" s="324">
        <v>1</v>
      </c>
      <c r="E7" s="325"/>
      <c r="F7" s="110"/>
      <c r="G7" s="110"/>
      <c r="H7" s="110"/>
      <c r="I7" s="25"/>
      <c r="J7" s="322"/>
      <c r="K7" s="282"/>
      <c r="L7" s="282"/>
      <c r="M7" s="282"/>
    </row>
    <row r="8" spans="1:13" x14ac:dyDescent="0.25">
      <c r="A8" s="30"/>
      <c r="B8" s="326">
        <v>100000</v>
      </c>
      <c r="C8" s="110">
        <v>550</v>
      </c>
      <c r="D8" s="327">
        <v>0.6</v>
      </c>
      <c r="E8" s="325"/>
      <c r="F8" s="110"/>
      <c r="G8" s="110"/>
      <c r="H8" s="198"/>
      <c r="I8" s="328"/>
      <c r="J8" s="322"/>
      <c r="K8" s="282"/>
      <c r="L8" s="282"/>
      <c r="M8" s="282"/>
    </row>
    <row r="9" spans="1:13" x14ac:dyDescent="0.25">
      <c r="A9" s="30"/>
      <c r="B9" s="329">
        <v>200000</v>
      </c>
      <c r="C9" s="123">
        <v>875</v>
      </c>
      <c r="D9" s="330">
        <v>0.4</v>
      </c>
      <c r="E9" s="325"/>
      <c r="F9" s="110"/>
      <c r="G9" s="110"/>
      <c r="H9" s="198"/>
      <c r="I9" s="328"/>
      <c r="J9" s="322"/>
      <c r="K9" s="282"/>
      <c r="L9" s="282"/>
      <c r="M9" s="282"/>
    </row>
    <row r="10" spans="1:13" x14ac:dyDescent="0.25">
      <c r="A10" s="30"/>
      <c r="B10" s="331"/>
      <c r="C10" s="110"/>
      <c r="D10" s="331"/>
      <c r="E10" s="325"/>
      <c r="F10" s="332"/>
      <c r="G10" s="332"/>
      <c r="H10" s="198"/>
      <c r="I10" s="328"/>
      <c r="J10" s="322"/>
      <c r="K10" s="282"/>
      <c r="L10" s="282"/>
      <c r="M10" s="282"/>
    </row>
    <row r="11" spans="1:13" x14ac:dyDescent="0.25">
      <c r="A11" s="30"/>
      <c r="B11" s="333" t="s">
        <v>321</v>
      </c>
      <c r="C11" s="110"/>
      <c r="D11" s="331"/>
      <c r="E11" s="325"/>
      <c r="F11" s="332"/>
      <c r="G11" s="332"/>
      <c r="H11" s="198"/>
      <c r="I11" s="328"/>
      <c r="J11" s="322"/>
      <c r="K11" s="282"/>
      <c r="L11" s="282"/>
      <c r="M11" s="282"/>
    </row>
    <row r="12" spans="1:13" x14ac:dyDescent="0.25">
      <c r="A12" s="30"/>
      <c r="B12" s="333" t="s">
        <v>322</v>
      </c>
      <c r="C12" s="110"/>
      <c r="D12" s="331"/>
      <c r="E12" s="325"/>
      <c r="F12" s="332"/>
      <c r="G12" s="332"/>
      <c r="H12" s="198"/>
      <c r="I12" s="328"/>
      <c r="J12" s="322"/>
      <c r="K12" s="282"/>
      <c r="L12" s="282"/>
      <c r="M12" s="282"/>
    </row>
    <row r="13" spans="1:13" x14ac:dyDescent="0.25">
      <c r="A13" s="30"/>
      <c r="B13" s="217"/>
      <c r="C13" s="24"/>
      <c r="D13" s="24"/>
      <c r="E13" s="334"/>
      <c r="F13" s="110"/>
      <c r="G13" s="110"/>
      <c r="H13" s="110"/>
      <c r="I13" s="328"/>
      <c r="J13" s="322"/>
      <c r="K13" s="282"/>
      <c r="L13" s="282"/>
      <c r="M13" s="282"/>
    </row>
    <row r="14" spans="1:13" x14ac:dyDescent="0.25">
      <c r="A14" s="81"/>
      <c r="B14" s="217" t="s">
        <v>211</v>
      </c>
      <c r="C14" s="24"/>
      <c r="D14" s="24"/>
      <c r="E14" s="110"/>
      <c r="F14" s="110"/>
      <c r="G14" s="110"/>
      <c r="H14" s="110"/>
      <c r="I14" s="25"/>
      <c r="J14" s="322"/>
      <c r="K14" s="282"/>
      <c r="L14" s="282"/>
      <c r="M14" s="282"/>
    </row>
    <row r="15" spans="1:13" x14ac:dyDescent="0.25">
      <c r="A15" s="81"/>
      <c r="B15" s="24"/>
      <c r="C15" s="24"/>
      <c r="D15" s="24"/>
      <c r="E15" s="110"/>
      <c r="F15" s="110"/>
      <c r="G15" s="110"/>
      <c r="H15" s="110"/>
      <c r="I15" s="25"/>
      <c r="J15" s="322"/>
      <c r="K15" s="282"/>
      <c r="L15" s="282"/>
      <c r="M15" s="282"/>
    </row>
    <row r="16" spans="1:13" x14ac:dyDescent="0.25">
      <c r="A16" s="81"/>
      <c r="B16" s="24"/>
      <c r="C16" s="24"/>
      <c r="D16" s="24"/>
      <c r="E16" s="110"/>
      <c r="F16" s="110"/>
      <c r="G16" s="110"/>
      <c r="H16" s="110"/>
      <c r="I16" s="25"/>
      <c r="J16" s="322"/>
      <c r="K16" s="282"/>
      <c r="L16" s="282"/>
      <c r="M16" s="282"/>
    </row>
    <row r="17" spans="1:13" x14ac:dyDescent="0.25">
      <c r="A17" s="81"/>
      <c r="B17" s="24"/>
      <c r="C17" s="24"/>
      <c r="D17" s="24"/>
      <c r="E17" s="110"/>
      <c r="F17" s="110"/>
      <c r="G17" s="110"/>
      <c r="H17" s="110"/>
      <c r="I17" s="25"/>
      <c r="J17" s="322"/>
      <c r="K17" s="282"/>
      <c r="L17" s="282"/>
      <c r="M17" s="282"/>
    </row>
    <row r="18" spans="1:13" x14ac:dyDescent="0.25">
      <c r="A18" s="81"/>
      <c r="B18" s="24"/>
      <c r="C18" s="24"/>
      <c r="D18" s="24"/>
      <c r="E18" s="110"/>
      <c r="F18" s="110"/>
      <c r="G18" s="110"/>
      <c r="H18" s="110"/>
      <c r="I18" s="25"/>
      <c r="J18" s="322"/>
      <c r="K18" s="282"/>
      <c r="L18" s="282"/>
      <c r="M18" s="282"/>
    </row>
    <row r="19" spans="1:13" x14ac:dyDescent="0.25">
      <c r="A19" s="9"/>
      <c r="B19" s="172"/>
      <c r="C19" s="172"/>
      <c r="D19" s="24"/>
      <c r="E19" s="110"/>
      <c r="F19" s="110"/>
      <c r="G19" s="110"/>
      <c r="H19" s="110"/>
      <c r="I19" s="25"/>
      <c r="J19" s="322"/>
      <c r="K19" s="282"/>
      <c r="L19" s="282"/>
      <c r="M19" s="282"/>
    </row>
    <row r="20" spans="1:13" ht="15.75" thickBot="1" x14ac:dyDescent="0.3">
      <c r="A20" s="32"/>
      <c r="B20" s="190"/>
      <c r="C20" s="240"/>
      <c r="D20" s="240"/>
      <c r="E20" s="335"/>
      <c r="F20" s="335"/>
      <c r="G20" s="335"/>
      <c r="H20" s="335"/>
      <c r="I20" s="242"/>
      <c r="J20" s="322"/>
      <c r="K20" s="282"/>
      <c r="L20" s="282"/>
      <c r="M20" s="282"/>
    </row>
    <row r="21" spans="1:13" x14ac:dyDescent="0.25">
      <c r="A21" s="41"/>
      <c r="B21" s="181"/>
      <c r="C21" s="181"/>
      <c r="D21" s="181"/>
      <c r="E21" s="336"/>
      <c r="F21" s="336"/>
      <c r="G21" s="336"/>
      <c r="H21" s="336"/>
      <c r="I21" s="181"/>
      <c r="J21" s="322"/>
      <c r="K21" s="282"/>
      <c r="L21" s="282"/>
      <c r="M21" s="282"/>
    </row>
    <row r="22" spans="1:13" x14ac:dyDescent="0.25">
      <c r="A22" s="41"/>
      <c r="B22" s="181"/>
      <c r="C22" s="181"/>
      <c r="D22" s="181"/>
      <c r="E22" s="336"/>
      <c r="F22" s="336"/>
      <c r="G22" s="336"/>
      <c r="H22" s="336"/>
      <c r="I22" s="181"/>
      <c r="J22" s="322"/>
      <c r="K22" s="282"/>
      <c r="L22" s="282"/>
      <c r="M22" s="282"/>
    </row>
    <row r="23" spans="1:13" x14ac:dyDescent="0.25">
      <c r="A23" s="41"/>
      <c r="B23" s="181"/>
      <c r="C23" s="181"/>
      <c r="D23" s="181"/>
      <c r="E23" s="336"/>
      <c r="F23" s="336"/>
      <c r="G23" s="336"/>
      <c r="H23" s="336"/>
      <c r="I23" s="181"/>
      <c r="J23" s="322"/>
      <c r="K23" s="282"/>
      <c r="L23" s="282"/>
      <c r="M23" s="282"/>
    </row>
    <row r="24" spans="1:13" x14ac:dyDescent="0.25">
      <c r="A24" s="41"/>
      <c r="B24" s="181"/>
      <c r="C24" s="181"/>
      <c r="D24" s="181"/>
      <c r="E24" s="336"/>
      <c r="F24" s="336"/>
      <c r="G24" s="336"/>
      <c r="H24" s="336"/>
      <c r="I24" s="181"/>
      <c r="J24" s="322"/>
      <c r="K24" s="282"/>
      <c r="L24" s="282"/>
      <c r="M24" s="282"/>
    </row>
    <row r="25" spans="1:13" x14ac:dyDescent="0.25">
      <c r="A25" s="41"/>
      <c r="B25" s="181"/>
      <c r="C25" s="181"/>
      <c r="D25" s="181"/>
      <c r="E25" s="336"/>
      <c r="F25" s="336"/>
      <c r="G25" s="336"/>
      <c r="H25" s="336"/>
      <c r="I25" s="181"/>
      <c r="J25" s="322"/>
      <c r="K25" s="282"/>
      <c r="L25" s="282"/>
      <c r="M25" s="282"/>
    </row>
    <row r="26" spans="1:13" x14ac:dyDescent="0.25">
      <c r="A26" s="41"/>
      <c r="B26" s="181"/>
      <c r="C26" s="181"/>
      <c r="D26" s="181"/>
      <c r="E26" s="336"/>
      <c r="F26" s="336"/>
      <c r="G26" s="336"/>
      <c r="H26" s="336"/>
      <c r="I26" s="181"/>
      <c r="J26" s="322"/>
      <c r="K26" s="282"/>
      <c r="L26" s="282"/>
      <c r="M26" s="282"/>
    </row>
    <row r="27" spans="1:13" x14ac:dyDescent="0.25">
      <c r="A27" s="41"/>
      <c r="B27" s="181"/>
      <c r="C27" s="181"/>
      <c r="D27" s="181"/>
      <c r="E27" s="336"/>
      <c r="F27" s="336"/>
      <c r="G27" s="336"/>
      <c r="H27" s="336"/>
      <c r="I27" s="181"/>
      <c r="J27" s="322"/>
      <c r="K27" s="282"/>
      <c r="L27" s="282"/>
      <c r="M27" s="282"/>
    </row>
    <row r="28" spans="1:13" x14ac:dyDescent="0.25">
      <c r="A28" s="41"/>
      <c r="B28" s="181"/>
      <c r="C28" s="181"/>
      <c r="D28" s="181"/>
      <c r="E28" s="336"/>
      <c r="F28" s="336"/>
      <c r="G28" s="336"/>
      <c r="H28" s="336"/>
      <c r="I28" s="181"/>
      <c r="J28" s="322"/>
      <c r="K28" s="282"/>
      <c r="L28" s="282"/>
      <c r="M28" s="282"/>
    </row>
    <row r="29" spans="1:13" x14ac:dyDescent="0.25">
      <c r="A29" s="41"/>
      <c r="B29" s="181"/>
      <c r="C29" s="181"/>
      <c r="D29" s="181"/>
      <c r="E29" s="336"/>
      <c r="F29" s="336"/>
      <c r="G29" s="336"/>
      <c r="H29" s="336"/>
      <c r="I29" s="181"/>
      <c r="J29" s="322"/>
      <c r="K29" s="282"/>
      <c r="L29" s="282"/>
      <c r="M29" s="282"/>
    </row>
    <row r="30" spans="1:13" x14ac:dyDescent="0.25">
      <c r="A30" s="41"/>
      <c r="B30" s="181"/>
      <c r="C30" s="181"/>
      <c r="D30" s="181"/>
      <c r="E30" s="336"/>
      <c r="F30" s="336"/>
      <c r="G30" s="336"/>
      <c r="H30" s="336"/>
      <c r="I30" s="181"/>
      <c r="J30" s="322"/>
      <c r="K30" s="282"/>
      <c r="L30" s="282"/>
      <c r="M30" s="282"/>
    </row>
    <row r="31" spans="1:13" x14ac:dyDescent="0.25">
      <c r="A31" s="41"/>
      <c r="B31" s="181"/>
      <c r="C31" s="181"/>
      <c r="D31" s="181"/>
      <c r="E31" s="336"/>
      <c r="F31" s="336"/>
      <c r="G31" s="336"/>
      <c r="H31" s="336"/>
      <c r="I31" s="181"/>
      <c r="J31" s="322"/>
      <c r="K31" s="282"/>
      <c r="L31" s="282"/>
      <c r="M31" s="282"/>
    </row>
    <row r="32" spans="1:13" x14ac:dyDescent="0.25">
      <c r="A32" s="41"/>
      <c r="B32" s="181"/>
      <c r="C32" s="181"/>
      <c r="D32" s="181"/>
      <c r="E32" s="336"/>
      <c r="F32" s="336"/>
      <c r="G32" s="336"/>
      <c r="H32" s="336"/>
      <c r="I32" s="181"/>
      <c r="J32" s="322"/>
      <c r="K32" s="282"/>
      <c r="L32" s="282"/>
      <c r="M32" s="282"/>
    </row>
    <row r="33" spans="1:13" x14ac:dyDescent="0.25">
      <c r="A33" s="41"/>
      <c r="B33" s="181"/>
      <c r="C33" s="181"/>
      <c r="D33" s="181"/>
      <c r="E33" s="336"/>
      <c r="F33" s="336"/>
      <c r="G33" s="336"/>
      <c r="H33" s="336"/>
      <c r="I33" s="181"/>
      <c r="J33" s="322"/>
      <c r="K33" s="282"/>
      <c r="L33" s="282"/>
      <c r="M33" s="282"/>
    </row>
    <row r="34" spans="1:13" x14ac:dyDescent="0.25">
      <c r="A34" s="41"/>
      <c r="B34" s="181"/>
      <c r="C34" s="181"/>
      <c r="D34" s="181"/>
      <c r="E34" s="336"/>
      <c r="F34" s="336"/>
      <c r="G34" s="336"/>
      <c r="H34" s="336"/>
      <c r="I34" s="181"/>
      <c r="J34" s="322"/>
      <c r="K34" s="282"/>
      <c r="L34" s="282"/>
      <c r="M34" s="282"/>
    </row>
    <row r="35" spans="1:13" x14ac:dyDescent="0.25">
      <c r="B35" s="181"/>
      <c r="C35" s="181"/>
      <c r="D35" s="181"/>
      <c r="E35" s="336"/>
      <c r="F35" s="336"/>
      <c r="G35" s="336"/>
      <c r="H35" s="336"/>
      <c r="I35" s="181"/>
      <c r="J35" s="322"/>
      <c r="K35" s="282"/>
      <c r="L35" s="282"/>
      <c r="M35" s="282"/>
    </row>
    <row r="36" spans="1:13" x14ac:dyDescent="0.25">
      <c r="B36" s="181"/>
      <c r="C36" s="181"/>
      <c r="D36" s="181"/>
      <c r="E36" s="336"/>
      <c r="F36" s="336"/>
      <c r="G36" s="336"/>
      <c r="H36" s="336"/>
      <c r="I36" s="181"/>
      <c r="J36" s="322"/>
      <c r="K36" s="282"/>
      <c r="L36" s="282"/>
      <c r="M36" s="282"/>
    </row>
    <row r="37" spans="1:13" x14ac:dyDescent="0.25">
      <c r="B37" s="181"/>
      <c r="C37" s="181"/>
      <c r="D37" s="181"/>
      <c r="E37" s="336"/>
      <c r="F37" s="336"/>
      <c r="G37" s="336"/>
      <c r="H37" s="336"/>
      <c r="I37" s="181"/>
      <c r="J37" s="322"/>
      <c r="K37" s="282"/>
      <c r="L37" s="282"/>
      <c r="M37" s="282"/>
    </row>
    <row r="38" spans="1:13" x14ac:dyDescent="0.25">
      <c r="B38" s="181"/>
      <c r="C38" s="181"/>
      <c r="D38" s="181"/>
      <c r="E38" s="336"/>
      <c r="F38" s="336"/>
      <c r="G38" s="336"/>
      <c r="H38" s="336"/>
      <c r="I38" s="181"/>
      <c r="J38" s="322"/>
      <c r="K38" s="282"/>
      <c r="L38" s="282"/>
      <c r="M38" s="282"/>
    </row>
    <row r="39" spans="1:13" x14ac:dyDescent="0.25">
      <c r="B39" s="181"/>
      <c r="C39" s="181"/>
      <c r="D39" s="181"/>
      <c r="E39" s="336"/>
      <c r="F39" s="336"/>
      <c r="G39" s="336"/>
      <c r="H39" s="336"/>
      <c r="I39" s="181"/>
      <c r="J39" s="322"/>
      <c r="K39" s="282"/>
      <c r="L39" s="282"/>
      <c r="M39" s="282"/>
    </row>
    <row r="40" spans="1:13" x14ac:dyDescent="0.25">
      <c r="B40" s="181"/>
      <c r="C40" s="181"/>
      <c r="D40" s="181"/>
      <c r="E40" s="336"/>
      <c r="F40" s="336"/>
      <c r="G40" s="336"/>
      <c r="H40" s="336"/>
      <c r="I40" s="181"/>
      <c r="J40" s="322"/>
      <c r="K40" s="282"/>
      <c r="L40" s="282"/>
      <c r="M40" s="282"/>
    </row>
    <row r="41" spans="1:13" x14ac:dyDescent="0.25">
      <c r="B41" s="181"/>
      <c r="C41" s="181"/>
      <c r="D41" s="181"/>
      <c r="E41" s="336"/>
      <c r="F41" s="336"/>
      <c r="G41" s="336"/>
      <c r="H41" s="336"/>
      <c r="I41" s="181"/>
      <c r="J41" s="322"/>
      <c r="K41" s="282"/>
      <c r="L41" s="282"/>
      <c r="M41" s="282"/>
    </row>
    <row r="42" spans="1:13" x14ac:dyDescent="0.25">
      <c r="B42" s="181"/>
      <c r="C42" s="181"/>
      <c r="D42" s="181"/>
      <c r="E42" s="336"/>
      <c r="F42" s="336"/>
      <c r="G42" s="336"/>
      <c r="H42" s="336"/>
      <c r="I42" s="181"/>
      <c r="J42" s="322"/>
      <c r="K42" s="282"/>
      <c r="L42" s="282"/>
      <c r="M42" s="282"/>
    </row>
    <row r="43" spans="1:13" x14ac:dyDescent="0.25">
      <c r="B43" s="182"/>
      <c r="C43" s="182"/>
      <c r="D43" s="182"/>
      <c r="E43" s="337"/>
      <c r="F43" s="337"/>
      <c r="G43" s="337"/>
      <c r="H43" s="337"/>
      <c r="I43" s="182"/>
      <c r="J43" s="282"/>
      <c r="K43" s="282"/>
      <c r="L43" s="282"/>
      <c r="M43" s="282"/>
    </row>
    <row r="44" spans="1:13" x14ac:dyDescent="0.25">
      <c r="B44" s="182"/>
      <c r="C44" s="182"/>
      <c r="D44" s="182"/>
      <c r="E44" s="337"/>
      <c r="F44" s="337"/>
      <c r="G44" s="337"/>
      <c r="H44" s="337"/>
      <c r="I44" s="182"/>
      <c r="J44" s="282"/>
      <c r="K44" s="282"/>
      <c r="L44" s="282"/>
      <c r="M44" s="282"/>
    </row>
    <row r="45" spans="1:13" x14ac:dyDescent="0.25">
      <c r="B45" s="182"/>
      <c r="C45" s="182"/>
      <c r="D45" s="182"/>
      <c r="E45" s="337"/>
      <c r="F45" s="337"/>
      <c r="G45" s="337"/>
      <c r="H45" s="337"/>
      <c r="I45" s="182"/>
      <c r="J45" s="282"/>
      <c r="K45" s="282"/>
      <c r="L45" s="282"/>
      <c r="M45" s="282"/>
    </row>
    <row r="46" spans="1:13" x14ac:dyDescent="0.25">
      <c r="B46" s="182"/>
      <c r="C46" s="182"/>
      <c r="D46" s="182"/>
      <c r="E46" s="337"/>
      <c r="F46" s="337"/>
      <c r="G46" s="337"/>
      <c r="H46" s="337"/>
      <c r="I46" s="182"/>
      <c r="J46" s="282"/>
      <c r="K46" s="282"/>
      <c r="L46" s="282"/>
      <c r="M46" s="282"/>
    </row>
    <row r="47" spans="1:13" x14ac:dyDescent="0.25">
      <c r="B47" s="182"/>
      <c r="C47" s="182"/>
      <c r="D47" s="182"/>
      <c r="E47" s="337"/>
      <c r="F47" s="337"/>
      <c r="G47" s="337"/>
      <c r="H47" s="337"/>
      <c r="I47" s="182"/>
      <c r="J47" s="282"/>
      <c r="K47" s="282"/>
      <c r="L47" s="282"/>
      <c r="M47" s="282"/>
    </row>
    <row r="48" spans="1:13" x14ac:dyDescent="0.25">
      <c r="B48" s="182"/>
      <c r="C48" s="182"/>
      <c r="D48" s="182"/>
      <c r="E48" s="337"/>
      <c r="F48" s="337"/>
      <c r="G48" s="337"/>
      <c r="H48" s="337"/>
      <c r="I48" s="182"/>
      <c r="J48" s="282"/>
      <c r="K48" s="282"/>
      <c r="L48" s="282"/>
      <c r="M48" s="282"/>
    </row>
    <row r="49" spans="2:13" x14ac:dyDescent="0.25">
      <c r="B49" s="182"/>
      <c r="C49" s="182"/>
      <c r="D49" s="182"/>
      <c r="E49" s="337"/>
      <c r="F49" s="337"/>
      <c r="G49" s="337"/>
      <c r="H49" s="337"/>
      <c r="I49" s="182"/>
      <c r="J49" s="282"/>
      <c r="K49" s="282"/>
      <c r="L49" s="282"/>
      <c r="M49" s="282"/>
    </row>
    <row r="50" spans="2:13" x14ac:dyDescent="0.25">
      <c r="B50" s="182"/>
      <c r="C50" s="182"/>
      <c r="D50" s="182"/>
      <c r="E50" s="337"/>
      <c r="F50" s="337"/>
      <c r="G50" s="337"/>
      <c r="H50" s="337"/>
      <c r="I50" s="182"/>
      <c r="J50" s="282"/>
      <c r="K50" s="282"/>
      <c r="L50" s="282"/>
      <c r="M50" s="282"/>
    </row>
    <row r="51" spans="2:13" x14ac:dyDescent="0.25">
      <c r="B51" s="182"/>
      <c r="C51" s="182"/>
      <c r="D51" s="182"/>
      <c r="E51" s="337"/>
      <c r="F51" s="337"/>
      <c r="G51" s="337"/>
      <c r="H51" s="337"/>
      <c r="I51" s="182"/>
      <c r="J51" s="282"/>
      <c r="K51" s="282"/>
      <c r="L51" s="282"/>
      <c r="M51" s="282"/>
    </row>
    <row r="52" spans="2:13" x14ac:dyDescent="0.25">
      <c r="B52" s="182"/>
      <c r="C52" s="182"/>
      <c r="D52" s="182"/>
      <c r="E52" s="337"/>
      <c r="F52" s="337"/>
      <c r="G52" s="337"/>
      <c r="H52" s="337"/>
      <c r="I52" s="182"/>
      <c r="J52" s="282"/>
      <c r="K52" s="282"/>
      <c r="L52" s="282"/>
      <c r="M52" s="282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5.7109375" style="29" customWidth="1"/>
    <col min="3" max="9" width="12" style="29" customWidth="1"/>
    <col min="10" max="16384" width="9.140625" style="29"/>
  </cols>
  <sheetData>
    <row r="1" spans="1:13" x14ac:dyDescent="0.25">
      <c r="A1" s="7">
        <v>14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 t="s">
        <v>42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Grid'!B:B,MATCH($A$1,'Point Grid'!A:A,0))</f>
        <v>2</v>
      </c>
      <c r="B4" s="24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x14ac:dyDescent="0.25">
      <c r="A5" s="81"/>
      <c r="B5" s="310" t="s">
        <v>215</v>
      </c>
      <c r="C5" s="311">
        <v>300000</v>
      </c>
      <c r="D5" s="24"/>
      <c r="E5" s="24"/>
      <c r="F5" s="24"/>
      <c r="G5" s="24"/>
      <c r="H5" s="24"/>
      <c r="I5" s="25"/>
      <c r="J5" s="181"/>
      <c r="K5" s="182"/>
      <c r="L5" s="182"/>
      <c r="M5" s="182"/>
    </row>
    <row r="6" spans="1:13" x14ac:dyDescent="0.25">
      <c r="A6" s="81"/>
      <c r="B6" s="312" t="s">
        <v>216</v>
      </c>
      <c r="C6" s="313">
        <v>250000</v>
      </c>
      <c r="D6" s="24"/>
      <c r="E6" s="24"/>
      <c r="F6" s="24"/>
      <c r="G6" s="24"/>
      <c r="H6" s="24"/>
      <c r="I6" s="25"/>
      <c r="J6" s="181"/>
      <c r="K6" s="182"/>
      <c r="L6" s="182"/>
      <c r="M6" s="182"/>
    </row>
    <row r="7" spans="1:13" x14ac:dyDescent="0.25">
      <c r="A7" s="33"/>
      <c r="B7" s="314" t="s">
        <v>217</v>
      </c>
      <c r="C7" s="315">
        <v>260000</v>
      </c>
      <c r="D7" s="24"/>
      <c r="E7" s="24"/>
      <c r="F7" s="24"/>
      <c r="G7" s="24"/>
      <c r="H7" s="24"/>
      <c r="I7" s="25"/>
      <c r="J7" s="181"/>
      <c r="K7" s="182"/>
      <c r="L7" s="182"/>
      <c r="M7" s="182"/>
    </row>
    <row r="8" spans="1:13" x14ac:dyDescent="0.25">
      <c r="A8" s="9"/>
      <c r="B8" s="217"/>
      <c r="C8" s="172"/>
      <c r="D8" s="24"/>
      <c r="E8" s="24"/>
      <c r="F8" s="24"/>
      <c r="G8" s="24"/>
      <c r="H8" s="24"/>
      <c r="I8" s="25"/>
      <c r="J8" s="181"/>
      <c r="K8" s="182"/>
      <c r="L8" s="182"/>
      <c r="M8" s="182"/>
    </row>
    <row r="9" spans="1:13" x14ac:dyDescent="0.25">
      <c r="A9" s="33" t="s">
        <v>2</v>
      </c>
      <c r="B9" s="172" t="s">
        <v>218</v>
      </c>
      <c r="C9" s="69"/>
      <c r="D9" s="316"/>
      <c r="E9" s="316"/>
      <c r="F9" s="316"/>
      <c r="G9" s="316"/>
      <c r="H9" s="69"/>
      <c r="I9" s="25"/>
      <c r="J9" s="181"/>
      <c r="K9" s="182"/>
      <c r="L9" s="182"/>
      <c r="M9" s="182"/>
    </row>
    <row r="10" spans="1:13" ht="15.75" thickBot="1" x14ac:dyDescent="0.3">
      <c r="A10" s="9">
        <f>INDEX('Point Grid'!$C$8:$I$32,MATCH($A$1,'Point Grid'!$A$8:$A$32,0),MATCH(A9,'Point Grid'!$C$7:$I$7,0))</f>
        <v>1</v>
      </c>
      <c r="B10" s="172"/>
      <c r="C10" s="172" t="s">
        <v>221</v>
      </c>
      <c r="D10" s="317"/>
      <c r="E10" s="317"/>
      <c r="F10" s="317"/>
      <c r="G10" s="317"/>
      <c r="H10" s="318"/>
      <c r="I10" s="25"/>
      <c r="J10" s="181"/>
      <c r="K10" s="182"/>
      <c r="L10" s="182"/>
      <c r="M10" s="182"/>
    </row>
    <row r="11" spans="1:13" ht="15.75" thickBot="1" x14ac:dyDescent="0.3">
      <c r="A11" s="5"/>
      <c r="B11" s="238"/>
      <c r="C11" s="238" t="s">
        <v>222</v>
      </c>
      <c r="D11" s="319"/>
      <c r="E11" s="319"/>
      <c r="F11" s="319"/>
      <c r="G11" s="319"/>
      <c r="H11" s="319"/>
      <c r="I11" s="25"/>
      <c r="J11" s="181"/>
      <c r="K11" s="182"/>
      <c r="L11" s="182"/>
      <c r="M11" s="182"/>
    </row>
    <row r="12" spans="1:13" x14ac:dyDescent="0.25">
      <c r="A12" s="9"/>
      <c r="B12" s="52"/>
      <c r="C12" s="69"/>
      <c r="D12" s="69"/>
      <c r="E12" s="69"/>
      <c r="F12" s="69"/>
      <c r="G12" s="69"/>
      <c r="H12" s="69"/>
      <c r="I12" s="25"/>
      <c r="J12" s="181"/>
      <c r="K12" s="182"/>
      <c r="L12" s="182"/>
      <c r="M12" s="182"/>
    </row>
    <row r="13" spans="1:13" x14ac:dyDescent="0.25">
      <c r="A13" s="33" t="s">
        <v>3</v>
      </c>
      <c r="B13" s="320" t="s">
        <v>219</v>
      </c>
      <c r="C13" s="69"/>
      <c r="D13" s="69"/>
      <c r="E13" s="69"/>
      <c r="F13" s="69"/>
      <c r="G13" s="69"/>
      <c r="H13" s="69"/>
      <c r="I13" s="25"/>
      <c r="J13" s="181"/>
      <c r="K13" s="182"/>
      <c r="L13" s="182"/>
      <c r="M13" s="182"/>
    </row>
    <row r="14" spans="1:13" ht="15.75" thickBot="1" x14ac:dyDescent="0.3">
      <c r="A14" s="9">
        <f>INDEX('Point Grid'!$C$8:$I$32,MATCH($A$1,'Point Grid'!$A$8:$A$32,0),MATCH(A13,'Point Grid'!$C$7:$I$7,0))</f>
        <v>0.5</v>
      </c>
      <c r="B14" s="172"/>
      <c r="C14" s="69"/>
      <c r="D14" s="69"/>
      <c r="E14" s="69"/>
      <c r="F14" s="69"/>
      <c r="G14" s="69"/>
      <c r="H14" s="69"/>
      <c r="I14" s="25"/>
      <c r="J14" s="181"/>
      <c r="K14" s="182"/>
      <c r="L14" s="182"/>
      <c r="M14" s="182"/>
    </row>
    <row r="15" spans="1:13" ht="15.75" thickBot="1" x14ac:dyDescent="0.3">
      <c r="A15" s="5"/>
      <c r="B15" s="238"/>
      <c r="C15" s="69"/>
      <c r="D15" s="69"/>
      <c r="E15" s="69"/>
      <c r="F15" s="69"/>
      <c r="G15" s="69"/>
      <c r="H15" s="69"/>
      <c r="I15" s="25"/>
      <c r="J15" s="181"/>
      <c r="K15" s="182"/>
      <c r="L15" s="182"/>
      <c r="M15" s="182"/>
    </row>
    <row r="16" spans="1:13" x14ac:dyDescent="0.25">
      <c r="A16" s="81"/>
      <c r="B16" s="238"/>
      <c r="C16" s="69"/>
      <c r="D16" s="69"/>
      <c r="E16" s="69"/>
      <c r="F16" s="69"/>
      <c r="G16" s="69"/>
      <c r="H16" s="69"/>
      <c r="I16" s="25"/>
      <c r="J16" s="181"/>
      <c r="K16" s="182"/>
      <c r="L16" s="182"/>
      <c r="M16" s="182"/>
    </row>
    <row r="17" spans="1:13" x14ac:dyDescent="0.25">
      <c r="A17" s="33" t="s">
        <v>4</v>
      </c>
      <c r="B17" s="69" t="s">
        <v>220</v>
      </c>
      <c r="C17" s="69"/>
      <c r="D17" s="69"/>
      <c r="E17" s="69"/>
      <c r="F17" s="69"/>
      <c r="G17" s="69"/>
      <c r="H17" s="69"/>
      <c r="I17" s="25"/>
      <c r="J17" s="181"/>
      <c r="K17" s="182"/>
      <c r="L17" s="182"/>
      <c r="M17" s="182"/>
    </row>
    <row r="18" spans="1:13" ht="15.75" thickBot="1" x14ac:dyDescent="0.3">
      <c r="A18" s="9">
        <f>INDEX('Point Grid'!$C$8:$I$32,MATCH($A$1,'Point Grid'!$A$8:$A$32,0),MATCH(A17,'Point Grid'!$C$7:$I$7,0))</f>
        <v>0.5</v>
      </c>
      <c r="B18" s="69"/>
      <c r="C18" s="69"/>
      <c r="D18" s="69"/>
      <c r="E18" s="69"/>
      <c r="F18" s="69"/>
      <c r="G18" s="69"/>
      <c r="H18" s="69"/>
      <c r="I18" s="25"/>
      <c r="J18" s="181"/>
      <c r="K18" s="182"/>
      <c r="L18" s="182"/>
      <c r="M18" s="182"/>
    </row>
    <row r="19" spans="1:13" ht="15.75" thickBot="1" x14ac:dyDescent="0.3">
      <c r="A19" s="5"/>
      <c r="B19" s="69"/>
      <c r="C19" s="69"/>
      <c r="D19" s="69"/>
      <c r="E19" s="69"/>
      <c r="F19" s="69"/>
      <c r="G19" s="69"/>
      <c r="H19" s="69"/>
      <c r="I19" s="25"/>
      <c r="J19" s="181"/>
      <c r="K19" s="182"/>
      <c r="L19" s="182"/>
      <c r="M19" s="182"/>
    </row>
    <row r="20" spans="1:13" ht="15.75" thickBot="1" x14ac:dyDescent="0.3">
      <c r="A20" s="32"/>
      <c r="B20" s="321"/>
      <c r="C20" s="321"/>
      <c r="D20" s="321"/>
      <c r="E20" s="321"/>
      <c r="F20" s="321"/>
      <c r="G20" s="321"/>
      <c r="H20" s="321"/>
      <c r="I20" s="242"/>
      <c r="J20" s="181"/>
      <c r="K20" s="182"/>
      <c r="L20" s="182"/>
      <c r="M20" s="182"/>
    </row>
    <row r="21" spans="1:13" x14ac:dyDescent="0.25">
      <c r="A21" s="41"/>
      <c r="B21" s="181"/>
      <c r="C21" s="181"/>
      <c r="D21" s="181"/>
      <c r="E21" s="181"/>
      <c r="F21" s="181"/>
      <c r="G21" s="181"/>
      <c r="H21" s="181"/>
      <c r="I21" s="181"/>
      <c r="J21" s="181"/>
      <c r="K21" s="182"/>
      <c r="L21" s="182"/>
      <c r="M21" s="182"/>
    </row>
    <row r="22" spans="1:13" x14ac:dyDescent="0.25">
      <c r="A22" s="41"/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M22" s="182"/>
    </row>
    <row r="23" spans="1:13" x14ac:dyDescent="0.25">
      <c r="A23" s="41"/>
      <c r="B23" s="181"/>
      <c r="C23" s="181"/>
      <c r="D23" s="181"/>
      <c r="E23" s="181"/>
      <c r="F23" s="181"/>
      <c r="G23" s="181"/>
      <c r="H23" s="181"/>
      <c r="I23" s="181"/>
      <c r="J23" s="181"/>
      <c r="K23" s="182"/>
      <c r="L23" s="182"/>
      <c r="M23" s="182"/>
    </row>
    <row r="24" spans="1:13" x14ac:dyDescent="0.25">
      <c r="A24" s="41"/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M24" s="182"/>
    </row>
    <row r="25" spans="1:13" x14ac:dyDescent="0.25">
      <c r="A25" s="41"/>
      <c r="B25" s="181"/>
      <c r="C25" s="181"/>
      <c r="D25" s="181"/>
      <c r="E25" s="181"/>
      <c r="F25" s="181"/>
      <c r="G25" s="181"/>
      <c r="H25" s="181"/>
      <c r="I25" s="181"/>
      <c r="J25" s="181"/>
      <c r="K25" s="182"/>
      <c r="L25" s="182"/>
      <c r="M25" s="182"/>
    </row>
    <row r="26" spans="1:13" x14ac:dyDescent="0.25">
      <c r="A26" s="41"/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M26" s="182"/>
    </row>
    <row r="27" spans="1:13" x14ac:dyDescent="0.25">
      <c r="A27" s="41"/>
      <c r="B27" s="181"/>
      <c r="C27" s="181"/>
      <c r="D27" s="181"/>
      <c r="E27" s="181"/>
      <c r="F27" s="181"/>
      <c r="G27" s="181"/>
      <c r="H27" s="181"/>
      <c r="I27" s="181"/>
      <c r="J27" s="181"/>
      <c r="K27" s="182"/>
      <c r="L27" s="182"/>
      <c r="M27" s="182"/>
    </row>
    <row r="28" spans="1:13" x14ac:dyDescent="0.25">
      <c r="A28" s="41"/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M28" s="182"/>
    </row>
    <row r="29" spans="1:13" x14ac:dyDescent="0.25">
      <c r="A29" s="41"/>
      <c r="B29" s="181"/>
      <c r="C29" s="181"/>
      <c r="D29" s="181"/>
      <c r="E29" s="181"/>
      <c r="F29" s="181"/>
      <c r="G29" s="181"/>
      <c r="H29" s="181"/>
      <c r="I29" s="181"/>
      <c r="J29" s="181"/>
      <c r="K29" s="182"/>
      <c r="L29" s="182"/>
      <c r="M29" s="182"/>
    </row>
    <row r="30" spans="1:13" x14ac:dyDescent="0.25">
      <c r="A30" s="41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2"/>
    </row>
    <row r="31" spans="1:13" x14ac:dyDescent="0.25">
      <c r="A31" s="41"/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82"/>
      <c r="M31" s="182"/>
    </row>
    <row r="32" spans="1:13" x14ac:dyDescent="0.25">
      <c r="A32" s="41"/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82"/>
    </row>
    <row r="33" spans="1:13" x14ac:dyDescent="0.25">
      <c r="A33" s="41"/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1:13" x14ac:dyDescent="0.25">
      <c r="A34" s="41"/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182"/>
      <c r="M34" s="182"/>
    </row>
    <row r="35" spans="1:13" x14ac:dyDescent="0.25">
      <c r="A35" s="41"/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1:13" x14ac:dyDescent="0.25">
      <c r="A36" s="41"/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2"/>
    </row>
    <row r="37" spans="1:13" x14ac:dyDescent="0.25">
      <c r="A37" s="41"/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182"/>
      <c r="M37" s="182"/>
    </row>
    <row r="38" spans="1:13" x14ac:dyDescent="0.25">
      <c r="A38" s="41"/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1:13" x14ac:dyDescent="0.25">
      <c r="A39" s="41"/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1:13" x14ac:dyDescent="0.25">
      <c r="A40" s="41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A41" s="41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A42" s="41"/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A44" s="41"/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L47" s="182"/>
      <c r="M47" s="182"/>
    </row>
    <row r="48" spans="1:13" x14ac:dyDescent="0.25"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82"/>
    </row>
    <row r="49" spans="2:13" x14ac:dyDescent="0.25"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2"/>
      <c r="M49" s="182"/>
    </row>
    <row r="50" spans="2:13" x14ac:dyDescent="0.25"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82"/>
      <c r="M50" s="182"/>
    </row>
    <row r="51" spans="2:13" x14ac:dyDescent="0.25"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182"/>
      <c r="M51" s="182"/>
    </row>
    <row r="52" spans="2:13" x14ac:dyDescent="0.25"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182"/>
      <c r="M52" s="182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86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3" width="17.5703125" style="29" customWidth="1"/>
    <col min="4" max="4" width="18.5703125" style="29" customWidth="1"/>
    <col min="5" max="9" width="12" style="29" customWidth="1"/>
    <col min="10" max="10" width="10.7109375" style="29" customWidth="1"/>
    <col min="11" max="16384" width="9.140625" style="29"/>
  </cols>
  <sheetData>
    <row r="1" spans="1:13" x14ac:dyDescent="0.25">
      <c r="A1" s="7">
        <v>15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17" t="s">
        <v>323</v>
      </c>
      <c r="C3" s="217"/>
      <c r="D3" s="217"/>
      <c r="E3" s="217"/>
      <c r="F3" s="217"/>
      <c r="G3" s="217"/>
      <c r="H3" s="217"/>
      <c r="I3" s="25"/>
      <c r="J3" s="181"/>
      <c r="K3" s="182"/>
      <c r="L3" s="182"/>
      <c r="M3" s="182"/>
    </row>
    <row r="4" spans="1:13" x14ac:dyDescent="0.25">
      <c r="A4" s="138">
        <f>INDEX('Point Grid'!B:B,MATCH($A$1,'Point Grid'!A:A,0))</f>
        <v>2</v>
      </c>
      <c r="B4" s="217" t="s">
        <v>223</v>
      </c>
      <c r="C4" s="217"/>
      <c r="D4" s="217"/>
      <c r="E4" s="217"/>
      <c r="F4" s="217"/>
      <c r="G4" s="217"/>
      <c r="H4" s="217"/>
      <c r="I4" s="25"/>
      <c r="J4" s="181"/>
      <c r="K4" s="182"/>
      <c r="L4" s="182"/>
      <c r="M4" s="182"/>
    </row>
    <row r="5" spans="1:13" x14ac:dyDescent="0.25">
      <c r="A5" s="81"/>
      <c r="B5" s="217"/>
      <c r="C5" s="217"/>
      <c r="D5" s="234"/>
      <c r="E5" s="217"/>
      <c r="F5" s="234"/>
      <c r="G5" s="217"/>
      <c r="H5" s="217"/>
      <c r="I5" s="25"/>
      <c r="J5" s="181"/>
      <c r="K5" s="182"/>
      <c r="L5" s="182"/>
      <c r="M5" s="182"/>
    </row>
    <row r="6" spans="1:13" x14ac:dyDescent="0.25">
      <c r="A6" s="81"/>
      <c r="B6" s="217" t="s">
        <v>324</v>
      </c>
      <c r="C6" s="217"/>
      <c r="D6" s="217"/>
      <c r="E6" s="217"/>
      <c r="F6" s="234"/>
      <c r="G6" s="217"/>
      <c r="H6" s="238"/>
      <c r="I6" s="25"/>
      <c r="J6" s="181"/>
      <c r="K6" s="182"/>
      <c r="L6" s="182"/>
      <c r="M6" s="182"/>
    </row>
    <row r="7" spans="1:13" x14ac:dyDescent="0.25">
      <c r="A7" s="30"/>
      <c r="B7" s="101" t="s">
        <v>230</v>
      </c>
      <c r="C7" s="305"/>
      <c r="D7" s="306"/>
      <c r="E7" s="307"/>
      <c r="F7" s="307"/>
      <c r="G7" s="307"/>
      <c r="H7" s="307"/>
      <c r="I7" s="25"/>
      <c r="J7" s="181"/>
      <c r="K7" s="182"/>
      <c r="L7" s="182"/>
      <c r="M7" s="182"/>
    </row>
    <row r="8" spans="1:13" x14ac:dyDescent="0.25">
      <c r="A8" s="30"/>
      <c r="B8" s="101" t="s">
        <v>231</v>
      </c>
      <c r="C8" s="305"/>
      <c r="D8" s="306"/>
      <c r="E8" s="307"/>
      <c r="F8" s="307"/>
      <c r="G8" s="307"/>
      <c r="H8" s="307"/>
      <c r="I8" s="25"/>
      <c r="J8" s="181"/>
      <c r="K8" s="182"/>
      <c r="L8" s="182"/>
      <c r="M8" s="182"/>
    </row>
    <row r="9" spans="1:13" x14ac:dyDescent="0.25">
      <c r="A9" s="30"/>
      <c r="B9" s="101"/>
      <c r="C9" s="305"/>
      <c r="D9" s="306"/>
      <c r="E9" s="307"/>
      <c r="F9" s="307"/>
      <c r="G9" s="307"/>
      <c r="H9" s="307"/>
      <c r="I9" s="25"/>
      <c r="J9" s="181"/>
      <c r="K9" s="182"/>
      <c r="L9" s="182"/>
      <c r="M9" s="182"/>
    </row>
    <row r="10" spans="1:13" x14ac:dyDescent="0.25">
      <c r="A10" s="33" t="s">
        <v>2</v>
      </c>
      <c r="B10" s="238" t="s">
        <v>224</v>
      </c>
      <c r="C10" s="238"/>
      <c r="D10" s="238"/>
      <c r="E10" s="238"/>
      <c r="F10" s="238"/>
      <c r="G10" s="308"/>
      <c r="H10" s="238"/>
      <c r="I10" s="25"/>
      <c r="J10" s="181"/>
      <c r="K10" s="182"/>
      <c r="L10" s="182"/>
      <c r="M10" s="182"/>
    </row>
    <row r="11" spans="1:13" ht="15.75" thickBot="1" x14ac:dyDescent="0.3">
      <c r="A11" s="9">
        <f>INDEX('Point Grid'!$C$8:$I$32,MATCH($A$1,'Point Grid'!$A$8:$A$32,0),MATCH(A10,'Point Grid'!$C$7:$I$7,0))</f>
        <v>0.5</v>
      </c>
      <c r="B11" s="238" t="s">
        <v>225</v>
      </c>
      <c r="C11" s="238"/>
      <c r="D11" s="238"/>
      <c r="E11" s="238"/>
      <c r="F11" s="238"/>
      <c r="G11" s="308"/>
      <c r="H11" s="238"/>
      <c r="I11" s="25"/>
      <c r="J11" s="181"/>
      <c r="K11" s="182"/>
      <c r="L11" s="182"/>
      <c r="M11" s="182"/>
    </row>
    <row r="12" spans="1:13" ht="15.75" thickBot="1" x14ac:dyDescent="0.3">
      <c r="A12" s="5"/>
      <c r="B12" s="238"/>
      <c r="C12" s="238"/>
      <c r="D12" s="238"/>
      <c r="E12" s="238"/>
      <c r="F12" s="238"/>
      <c r="G12" s="308"/>
      <c r="H12" s="238"/>
      <c r="I12" s="25"/>
      <c r="J12" s="181"/>
      <c r="K12" s="182"/>
      <c r="L12" s="182"/>
      <c r="M12" s="182"/>
    </row>
    <row r="13" spans="1:13" x14ac:dyDescent="0.25">
      <c r="A13" s="30"/>
      <c r="B13" s="238"/>
      <c r="C13" s="238"/>
      <c r="D13" s="238"/>
      <c r="E13" s="238"/>
      <c r="F13" s="238"/>
      <c r="G13" s="308"/>
      <c r="H13" s="238"/>
      <c r="I13" s="25"/>
      <c r="J13" s="181"/>
      <c r="K13" s="182"/>
      <c r="L13" s="182"/>
      <c r="M13" s="182"/>
    </row>
    <row r="14" spans="1:13" x14ac:dyDescent="0.25">
      <c r="A14" s="33" t="s">
        <v>3</v>
      </c>
      <c r="B14" s="238" t="s">
        <v>226</v>
      </c>
      <c r="C14" s="238"/>
      <c r="D14" s="238"/>
      <c r="E14" s="238"/>
      <c r="F14" s="238"/>
      <c r="G14" s="308"/>
      <c r="H14" s="238"/>
      <c r="I14" s="25"/>
      <c r="J14" s="181"/>
      <c r="K14" s="182"/>
      <c r="L14" s="182"/>
      <c r="M14" s="182"/>
    </row>
    <row r="15" spans="1:13" ht="15.75" thickBot="1" x14ac:dyDescent="0.3">
      <c r="A15" s="9">
        <f>INDEX('Point Grid'!$C$8:$I$32,MATCH($A$1,'Point Grid'!$A$8:$A$32,0),MATCH(A14,'Point Grid'!$C$7:$I$7,0))</f>
        <v>1</v>
      </c>
      <c r="B15" s="238" t="s">
        <v>227</v>
      </c>
      <c r="C15" s="238"/>
      <c r="D15" s="238"/>
      <c r="E15" s="238"/>
      <c r="F15" s="238"/>
      <c r="G15" s="238"/>
      <c r="H15" s="238"/>
      <c r="I15" s="25"/>
      <c r="J15" s="181"/>
      <c r="K15" s="182"/>
      <c r="L15" s="182"/>
      <c r="M15" s="182"/>
    </row>
    <row r="16" spans="1:13" ht="15.75" thickBot="1" x14ac:dyDescent="0.3">
      <c r="A16" s="5"/>
      <c r="B16" s="238"/>
      <c r="C16" s="238"/>
      <c r="D16" s="238"/>
      <c r="E16" s="238"/>
      <c r="F16" s="238"/>
      <c r="G16" s="238"/>
      <c r="H16" s="238"/>
      <c r="I16" s="25"/>
      <c r="J16" s="181"/>
      <c r="K16" s="182"/>
      <c r="L16" s="182"/>
      <c r="M16" s="182"/>
    </row>
    <row r="17" spans="1:13" x14ac:dyDescent="0.25">
      <c r="A17" s="81"/>
      <c r="B17" s="238"/>
      <c r="C17" s="238"/>
      <c r="D17" s="238"/>
      <c r="E17" s="238"/>
      <c r="F17" s="238"/>
      <c r="G17" s="238"/>
      <c r="H17" s="238"/>
      <c r="I17" s="25"/>
      <c r="J17" s="181"/>
      <c r="K17" s="182"/>
      <c r="L17" s="182"/>
      <c r="M17" s="182"/>
    </row>
    <row r="18" spans="1:13" x14ac:dyDescent="0.25">
      <c r="A18" s="33" t="s">
        <v>4</v>
      </c>
      <c r="B18" s="238" t="s">
        <v>228</v>
      </c>
      <c r="C18" s="309"/>
      <c r="D18" s="309"/>
      <c r="E18" s="309"/>
      <c r="F18" s="309"/>
      <c r="G18" s="309"/>
      <c r="H18" s="309"/>
      <c r="I18" s="25"/>
      <c r="J18" s="181"/>
      <c r="K18" s="182"/>
      <c r="L18" s="182"/>
      <c r="M18" s="182"/>
    </row>
    <row r="19" spans="1:13" ht="15.75" thickBot="1" x14ac:dyDescent="0.3">
      <c r="A19" s="9">
        <f>INDEX('Point Grid'!$C$8:$I$32,MATCH($A$1,'Point Grid'!$A$8:$A$32,0),MATCH(A18,'Point Grid'!$C$7:$I$7,0))</f>
        <v>0.5</v>
      </c>
      <c r="B19" s="238" t="s">
        <v>229</v>
      </c>
      <c r="C19" s="238"/>
      <c r="D19" s="238"/>
      <c r="E19" s="238"/>
      <c r="F19" s="238"/>
      <c r="G19" s="307"/>
      <c r="H19" s="238"/>
      <c r="I19" s="25"/>
      <c r="J19" s="181"/>
      <c r="K19" s="182"/>
      <c r="L19" s="182"/>
      <c r="M19" s="182"/>
    </row>
    <row r="20" spans="1:13" ht="15.75" thickBot="1" x14ac:dyDescent="0.3">
      <c r="A20" s="5"/>
      <c r="B20" s="238"/>
      <c r="C20" s="238"/>
      <c r="D20" s="238"/>
      <c r="E20" s="238"/>
      <c r="F20" s="238"/>
      <c r="G20" s="307"/>
      <c r="H20" s="238"/>
      <c r="I20" s="25"/>
      <c r="J20" s="181"/>
      <c r="K20" s="182"/>
      <c r="L20" s="182"/>
      <c r="M20" s="182"/>
    </row>
    <row r="21" spans="1:13" ht="15.75" thickBot="1" x14ac:dyDescent="0.3">
      <c r="A21" s="82"/>
      <c r="B21" s="190"/>
      <c r="C21" s="190"/>
      <c r="D21" s="190"/>
      <c r="E21" s="190"/>
      <c r="F21" s="190"/>
      <c r="G21" s="190"/>
      <c r="H21" s="190"/>
      <c r="I21" s="191"/>
      <c r="J21" s="181"/>
      <c r="K21" s="182"/>
      <c r="L21" s="182"/>
      <c r="M21" s="182"/>
    </row>
    <row r="22" spans="1:13" x14ac:dyDescent="0.25">
      <c r="A22" s="41"/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M22" s="182"/>
    </row>
    <row r="23" spans="1:13" x14ac:dyDescent="0.25">
      <c r="A23" s="41"/>
      <c r="B23" s="181"/>
      <c r="C23" s="181"/>
      <c r="D23" s="181"/>
      <c r="E23" s="181"/>
      <c r="F23" s="181"/>
      <c r="G23" s="181"/>
      <c r="H23" s="181"/>
      <c r="I23" s="181"/>
      <c r="J23" s="181"/>
      <c r="K23" s="182"/>
      <c r="L23" s="182"/>
      <c r="M23" s="182"/>
    </row>
    <row r="24" spans="1:13" x14ac:dyDescent="0.25">
      <c r="A24" s="41"/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M24" s="182"/>
    </row>
    <row r="25" spans="1:13" x14ac:dyDescent="0.25">
      <c r="A25" s="41"/>
      <c r="B25" s="181"/>
      <c r="C25" s="181"/>
      <c r="D25" s="181"/>
      <c r="E25" s="181"/>
      <c r="F25" s="181"/>
      <c r="G25" s="181"/>
      <c r="H25" s="181"/>
      <c r="I25" s="181"/>
      <c r="J25" s="181"/>
      <c r="K25" s="182"/>
      <c r="L25" s="182"/>
      <c r="M25" s="182"/>
    </row>
    <row r="26" spans="1:13" x14ac:dyDescent="0.25">
      <c r="A26" s="41"/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M26" s="182"/>
    </row>
    <row r="27" spans="1:13" x14ac:dyDescent="0.25">
      <c r="A27" s="41"/>
      <c r="B27" s="181"/>
      <c r="C27" s="181"/>
      <c r="D27" s="181"/>
      <c r="E27" s="181"/>
      <c r="F27" s="181"/>
      <c r="G27" s="181"/>
      <c r="H27" s="181"/>
      <c r="I27" s="181"/>
      <c r="J27" s="181"/>
      <c r="K27" s="182"/>
      <c r="L27" s="182"/>
      <c r="M27" s="182"/>
    </row>
    <row r="28" spans="1:13" x14ac:dyDescent="0.25"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M28" s="182"/>
    </row>
    <row r="29" spans="1:13" x14ac:dyDescent="0.25">
      <c r="B29" s="181"/>
      <c r="C29" s="181"/>
      <c r="D29" s="181"/>
      <c r="E29" s="181"/>
      <c r="F29" s="181"/>
      <c r="G29" s="181"/>
      <c r="H29" s="181"/>
      <c r="I29" s="181"/>
      <c r="J29" s="181"/>
      <c r="K29" s="182"/>
      <c r="L29" s="182"/>
      <c r="M29" s="182"/>
    </row>
    <row r="30" spans="1:13" x14ac:dyDescent="0.25"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2"/>
    </row>
    <row r="31" spans="1:13" x14ac:dyDescent="0.25"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82"/>
      <c r="M31" s="182"/>
    </row>
    <row r="32" spans="1:13" x14ac:dyDescent="0.25"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82"/>
    </row>
    <row r="33" spans="2:13" x14ac:dyDescent="0.25"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2:13" x14ac:dyDescent="0.25"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182"/>
      <c r="M34" s="182"/>
    </row>
    <row r="35" spans="2:13" x14ac:dyDescent="0.25"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2:13" x14ac:dyDescent="0.25">
      <c r="B36" s="181"/>
      <c r="C36" s="181"/>
      <c r="D36" s="181"/>
      <c r="E36" s="181"/>
      <c r="F36" s="181"/>
      <c r="G36" s="181"/>
      <c r="H36" s="181"/>
      <c r="I36" s="181"/>
      <c r="J36" s="182"/>
      <c r="K36" s="182"/>
      <c r="L36" s="182"/>
      <c r="M36" s="182"/>
    </row>
    <row r="37" spans="2:13" x14ac:dyDescent="0.25">
      <c r="B37" s="181"/>
      <c r="C37" s="181"/>
      <c r="D37" s="181"/>
      <c r="E37" s="181"/>
      <c r="F37" s="181"/>
      <c r="G37" s="181"/>
      <c r="H37" s="181"/>
      <c r="I37" s="181"/>
      <c r="J37" s="182"/>
      <c r="K37" s="182"/>
      <c r="L37" s="182"/>
      <c r="M37" s="182"/>
    </row>
    <row r="38" spans="2:13" x14ac:dyDescent="0.25">
      <c r="B38" s="181"/>
      <c r="C38" s="181"/>
      <c r="D38" s="181"/>
      <c r="E38" s="181"/>
      <c r="F38" s="181"/>
      <c r="G38" s="181"/>
      <c r="H38" s="181"/>
      <c r="I38" s="181"/>
      <c r="J38" s="182"/>
      <c r="K38" s="182"/>
      <c r="L38" s="182"/>
      <c r="M38" s="182"/>
    </row>
    <row r="39" spans="2:13" x14ac:dyDescent="0.25">
      <c r="B39" s="181"/>
      <c r="C39" s="181"/>
      <c r="D39" s="181"/>
      <c r="E39" s="181"/>
      <c r="F39" s="181"/>
      <c r="G39" s="181"/>
      <c r="H39" s="181"/>
      <c r="I39" s="181"/>
      <c r="J39" s="182"/>
      <c r="K39" s="182"/>
      <c r="L39" s="182"/>
      <c r="M39" s="182"/>
    </row>
    <row r="40" spans="2:13" x14ac:dyDescent="0.25">
      <c r="B40" s="181"/>
      <c r="C40" s="181"/>
      <c r="D40" s="181"/>
      <c r="E40" s="181"/>
      <c r="F40" s="181"/>
      <c r="G40" s="181"/>
      <c r="H40" s="181"/>
      <c r="I40" s="181"/>
      <c r="J40" s="182"/>
      <c r="K40" s="182"/>
      <c r="L40" s="182"/>
      <c r="M40" s="182"/>
    </row>
    <row r="41" spans="2:13" x14ac:dyDescent="0.25">
      <c r="B41" s="181"/>
      <c r="C41" s="181"/>
      <c r="D41" s="181"/>
      <c r="E41" s="181"/>
      <c r="F41" s="181"/>
      <c r="G41" s="181"/>
      <c r="H41" s="181"/>
      <c r="I41" s="181"/>
      <c r="J41" s="182"/>
      <c r="K41" s="182"/>
      <c r="L41" s="182"/>
      <c r="M41" s="182"/>
    </row>
    <row r="42" spans="2:13" x14ac:dyDescent="0.25">
      <c r="B42" s="181"/>
      <c r="C42" s="181"/>
      <c r="D42" s="181"/>
      <c r="E42" s="181"/>
      <c r="F42" s="181"/>
      <c r="G42" s="181"/>
      <c r="H42" s="181"/>
      <c r="I42" s="181"/>
      <c r="J42" s="182"/>
      <c r="K42" s="182"/>
      <c r="L42" s="182"/>
      <c r="M42" s="182"/>
    </row>
    <row r="43" spans="2:13" x14ac:dyDescent="0.25">
      <c r="B43" s="181"/>
      <c r="C43" s="181"/>
      <c r="D43" s="181"/>
      <c r="E43" s="181"/>
      <c r="F43" s="181"/>
      <c r="G43" s="181"/>
      <c r="H43" s="181"/>
      <c r="I43" s="181"/>
      <c r="J43" s="182"/>
      <c r="K43" s="182"/>
      <c r="L43" s="182"/>
      <c r="M43" s="182"/>
    </row>
    <row r="44" spans="2:13" x14ac:dyDescent="0.25">
      <c r="B44" s="181"/>
      <c r="C44" s="181"/>
      <c r="D44" s="181"/>
      <c r="E44" s="181"/>
      <c r="F44" s="181"/>
      <c r="G44" s="181"/>
      <c r="H44" s="181"/>
      <c r="I44" s="181"/>
      <c r="J44" s="182"/>
      <c r="K44" s="182"/>
      <c r="L44" s="182"/>
      <c r="M44" s="182"/>
    </row>
    <row r="45" spans="2:13" x14ac:dyDescent="0.25">
      <c r="B45" s="181"/>
      <c r="C45" s="181"/>
      <c r="D45" s="181"/>
      <c r="E45" s="181"/>
      <c r="F45" s="181"/>
      <c r="G45" s="181"/>
      <c r="H45" s="181"/>
      <c r="I45" s="181"/>
      <c r="J45" s="182"/>
      <c r="K45" s="182"/>
      <c r="L45" s="182"/>
      <c r="M45" s="182"/>
    </row>
    <row r="46" spans="2:13" x14ac:dyDescent="0.25">
      <c r="B46" s="181"/>
      <c r="C46" s="181"/>
      <c r="D46" s="181"/>
      <c r="E46" s="181"/>
      <c r="F46" s="181"/>
      <c r="G46" s="181"/>
      <c r="H46" s="181"/>
      <c r="I46" s="181"/>
      <c r="J46" s="182"/>
      <c r="K46" s="182"/>
      <c r="L46" s="182"/>
      <c r="M46" s="182"/>
    </row>
    <row r="47" spans="2:13" x14ac:dyDescent="0.25">
      <c r="B47" s="181"/>
      <c r="C47" s="181"/>
      <c r="D47" s="181"/>
      <c r="E47" s="181"/>
      <c r="F47" s="181"/>
      <c r="G47" s="181"/>
      <c r="H47" s="181"/>
      <c r="I47" s="181"/>
      <c r="J47" s="182"/>
      <c r="K47" s="182"/>
      <c r="L47" s="182"/>
      <c r="M47" s="182"/>
    </row>
    <row r="48" spans="2:13" x14ac:dyDescent="0.25">
      <c r="B48" s="181"/>
      <c r="C48" s="181"/>
      <c r="D48" s="181"/>
      <c r="E48" s="181"/>
      <c r="F48" s="181"/>
      <c r="G48" s="181"/>
      <c r="H48" s="181"/>
      <c r="I48" s="181"/>
      <c r="J48" s="182"/>
      <c r="K48" s="182"/>
      <c r="L48" s="182"/>
      <c r="M48" s="182"/>
    </row>
    <row r="49" spans="2:13" x14ac:dyDescent="0.25">
      <c r="B49" s="181"/>
      <c r="C49" s="181"/>
      <c r="D49" s="181"/>
      <c r="E49" s="181"/>
      <c r="F49" s="181"/>
      <c r="G49" s="181"/>
      <c r="H49" s="181"/>
      <c r="I49" s="181"/>
      <c r="J49" s="182"/>
      <c r="K49" s="182"/>
      <c r="L49" s="182"/>
      <c r="M49" s="182"/>
    </row>
    <row r="50" spans="2:13" x14ac:dyDescent="0.25">
      <c r="B50" s="181"/>
      <c r="C50" s="181"/>
      <c r="D50" s="181"/>
      <c r="E50" s="181"/>
      <c r="F50" s="181"/>
      <c r="G50" s="181"/>
      <c r="H50" s="181"/>
      <c r="I50" s="181"/>
      <c r="J50" s="182"/>
      <c r="K50" s="182"/>
      <c r="L50" s="182"/>
      <c r="M50" s="182"/>
    </row>
    <row r="51" spans="2:13" x14ac:dyDescent="0.25">
      <c r="B51" s="181"/>
      <c r="C51" s="181"/>
      <c r="D51" s="181"/>
      <c r="E51" s="181"/>
      <c r="F51" s="181"/>
      <c r="G51" s="181"/>
      <c r="H51" s="181"/>
      <c r="I51" s="181"/>
      <c r="J51" s="182"/>
      <c r="K51" s="182"/>
      <c r="L51" s="182"/>
      <c r="M51" s="182"/>
    </row>
    <row r="52" spans="2:13" x14ac:dyDescent="0.25">
      <c r="B52" s="181"/>
      <c r="C52" s="181"/>
      <c r="D52" s="181"/>
      <c r="E52" s="181"/>
      <c r="F52" s="181"/>
      <c r="G52" s="181"/>
      <c r="H52" s="181"/>
      <c r="I52" s="181"/>
      <c r="J52" s="182"/>
      <c r="K52" s="182"/>
      <c r="L52" s="182"/>
      <c r="M52" s="182"/>
    </row>
    <row r="53" spans="2:13" x14ac:dyDescent="0.25">
      <c r="B53" s="41"/>
      <c r="C53" s="41"/>
      <c r="D53" s="41"/>
      <c r="E53" s="41"/>
      <c r="F53" s="41"/>
      <c r="G53" s="41"/>
      <c r="H53" s="41"/>
      <c r="I53" s="41"/>
    </row>
    <row r="54" spans="2:13" x14ac:dyDescent="0.25">
      <c r="B54" s="41"/>
      <c r="C54" s="41"/>
      <c r="D54" s="41"/>
      <c r="E54" s="41"/>
      <c r="F54" s="41"/>
      <c r="G54" s="41"/>
      <c r="H54" s="41"/>
      <c r="I54" s="41"/>
    </row>
    <row r="55" spans="2:13" x14ac:dyDescent="0.25">
      <c r="B55" s="41"/>
      <c r="C55" s="41"/>
      <c r="D55" s="41"/>
      <c r="E55" s="41"/>
      <c r="F55" s="41"/>
      <c r="G55" s="41"/>
      <c r="H55" s="41"/>
      <c r="I55" s="41"/>
    </row>
    <row r="56" spans="2:13" x14ac:dyDescent="0.25">
      <c r="B56" s="41"/>
      <c r="C56" s="41"/>
      <c r="D56" s="41"/>
      <c r="E56" s="41"/>
      <c r="F56" s="41"/>
      <c r="G56" s="41"/>
      <c r="H56" s="41"/>
      <c r="I56" s="41"/>
    </row>
    <row r="57" spans="2:13" x14ac:dyDescent="0.25">
      <c r="B57" s="41"/>
      <c r="C57" s="41"/>
      <c r="D57" s="41"/>
      <c r="E57" s="41"/>
      <c r="F57" s="41"/>
      <c r="G57" s="41"/>
      <c r="H57" s="41"/>
      <c r="I57" s="41"/>
    </row>
    <row r="58" spans="2:13" x14ac:dyDescent="0.25">
      <c r="B58" s="41"/>
      <c r="C58" s="41"/>
      <c r="D58" s="41"/>
      <c r="E58" s="41"/>
      <c r="F58" s="41"/>
      <c r="G58" s="41"/>
      <c r="H58" s="41"/>
      <c r="I58" s="41"/>
    </row>
    <row r="59" spans="2:13" x14ac:dyDescent="0.25">
      <c r="B59" s="41"/>
      <c r="C59" s="41"/>
      <c r="D59" s="41"/>
      <c r="E59" s="41"/>
      <c r="F59" s="41"/>
      <c r="G59" s="41"/>
      <c r="H59" s="41"/>
      <c r="I59" s="41"/>
    </row>
    <row r="60" spans="2:13" x14ac:dyDescent="0.25">
      <c r="B60" s="41"/>
      <c r="C60" s="41"/>
      <c r="D60" s="41"/>
      <c r="E60" s="41"/>
      <c r="F60" s="41"/>
      <c r="G60" s="41"/>
      <c r="H60" s="41"/>
      <c r="I60" s="41"/>
    </row>
    <row r="61" spans="2:13" x14ac:dyDescent="0.25">
      <c r="B61" s="41"/>
      <c r="C61" s="41"/>
      <c r="D61" s="41"/>
      <c r="E61" s="41"/>
      <c r="F61" s="41"/>
      <c r="G61" s="41"/>
      <c r="H61" s="41"/>
      <c r="I61" s="41"/>
    </row>
    <row r="62" spans="2:13" x14ac:dyDescent="0.25">
      <c r="B62" s="41"/>
      <c r="C62" s="41"/>
      <c r="D62" s="41"/>
      <c r="E62" s="41"/>
      <c r="F62" s="41"/>
      <c r="G62" s="41"/>
      <c r="H62" s="41"/>
      <c r="I62" s="41"/>
    </row>
    <row r="63" spans="2:13" x14ac:dyDescent="0.25">
      <c r="B63" s="41"/>
      <c r="C63" s="41"/>
      <c r="D63" s="41"/>
      <c r="E63" s="41"/>
      <c r="F63" s="41"/>
      <c r="G63" s="41"/>
      <c r="H63" s="41"/>
      <c r="I63" s="41"/>
    </row>
    <row r="64" spans="2:13" x14ac:dyDescent="0.25">
      <c r="B64" s="41"/>
      <c r="C64" s="41"/>
      <c r="D64" s="41"/>
      <c r="E64" s="41"/>
      <c r="F64" s="41"/>
      <c r="G64" s="41"/>
      <c r="H64" s="41"/>
      <c r="I64" s="41"/>
    </row>
    <row r="65" spans="2:9" x14ac:dyDescent="0.25">
      <c r="B65" s="41"/>
      <c r="C65" s="41"/>
      <c r="D65" s="41"/>
      <c r="E65" s="41"/>
      <c r="F65" s="41"/>
      <c r="G65" s="41"/>
      <c r="H65" s="41"/>
      <c r="I65" s="41"/>
    </row>
    <row r="66" spans="2:9" x14ac:dyDescent="0.25">
      <c r="B66" s="41"/>
      <c r="C66" s="41"/>
      <c r="D66" s="41"/>
      <c r="E66" s="41"/>
      <c r="F66" s="41"/>
      <c r="G66" s="41"/>
      <c r="H66" s="41"/>
      <c r="I66" s="41"/>
    </row>
    <row r="67" spans="2:9" x14ac:dyDescent="0.25">
      <c r="B67" s="41"/>
      <c r="C67" s="41"/>
      <c r="D67" s="41"/>
      <c r="E67" s="41"/>
      <c r="F67" s="41"/>
      <c r="G67" s="41"/>
      <c r="H67" s="41"/>
      <c r="I67" s="41"/>
    </row>
    <row r="68" spans="2:9" x14ac:dyDescent="0.25">
      <c r="B68" s="41"/>
      <c r="C68" s="41"/>
      <c r="D68" s="41"/>
      <c r="E68" s="41"/>
      <c r="F68" s="41"/>
      <c r="G68" s="41"/>
      <c r="H68" s="41"/>
      <c r="I68" s="41"/>
    </row>
    <row r="69" spans="2:9" x14ac:dyDescent="0.25">
      <c r="B69" s="41"/>
      <c r="C69" s="41"/>
      <c r="D69" s="41"/>
      <c r="E69" s="41"/>
      <c r="F69" s="41"/>
      <c r="G69" s="41"/>
      <c r="H69" s="41"/>
      <c r="I69" s="41"/>
    </row>
    <row r="70" spans="2:9" x14ac:dyDescent="0.25">
      <c r="B70" s="41"/>
      <c r="C70" s="41"/>
      <c r="D70" s="41"/>
      <c r="E70" s="41"/>
      <c r="F70" s="41"/>
      <c r="G70" s="41"/>
      <c r="H70" s="41"/>
      <c r="I70" s="41"/>
    </row>
    <row r="71" spans="2:9" x14ac:dyDescent="0.25">
      <c r="B71" s="41"/>
      <c r="C71" s="41"/>
      <c r="D71" s="41"/>
      <c r="E71" s="41"/>
      <c r="F71" s="41"/>
      <c r="G71" s="41"/>
      <c r="H71" s="41"/>
      <c r="I71" s="41"/>
    </row>
    <row r="72" spans="2:9" x14ac:dyDescent="0.25">
      <c r="B72" s="41"/>
      <c r="C72" s="41"/>
      <c r="D72" s="41"/>
      <c r="E72" s="41"/>
      <c r="F72" s="41"/>
      <c r="G72" s="41"/>
      <c r="H72" s="41"/>
      <c r="I72" s="41"/>
    </row>
    <row r="73" spans="2:9" x14ac:dyDescent="0.25">
      <c r="B73" s="41"/>
      <c r="C73" s="41"/>
      <c r="D73" s="41"/>
      <c r="E73" s="41"/>
      <c r="F73" s="41"/>
      <c r="G73" s="41"/>
      <c r="H73" s="41"/>
      <c r="I73" s="41"/>
    </row>
    <row r="74" spans="2:9" x14ac:dyDescent="0.25">
      <c r="B74" s="41"/>
      <c r="C74" s="41"/>
      <c r="D74" s="41"/>
      <c r="E74" s="41"/>
      <c r="F74" s="41"/>
      <c r="G74" s="41"/>
      <c r="H74" s="41"/>
      <c r="I74" s="41"/>
    </row>
    <row r="75" spans="2:9" x14ac:dyDescent="0.25">
      <c r="B75" s="41"/>
      <c r="C75" s="41"/>
      <c r="D75" s="41"/>
      <c r="E75" s="41"/>
      <c r="F75" s="41"/>
      <c r="G75" s="41"/>
      <c r="H75" s="41"/>
      <c r="I75" s="41"/>
    </row>
    <row r="76" spans="2:9" x14ac:dyDescent="0.25">
      <c r="B76" s="41"/>
      <c r="C76" s="41"/>
      <c r="D76" s="41"/>
      <c r="E76" s="41"/>
      <c r="F76" s="41"/>
      <c r="G76" s="41"/>
      <c r="H76" s="41"/>
      <c r="I76" s="41"/>
    </row>
    <row r="77" spans="2:9" x14ac:dyDescent="0.25">
      <c r="B77" s="41"/>
      <c r="C77" s="41"/>
      <c r="D77" s="41"/>
      <c r="E77" s="41"/>
      <c r="F77" s="41"/>
      <c r="G77" s="41"/>
      <c r="H77" s="41"/>
      <c r="I77" s="41"/>
    </row>
    <row r="78" spans="2:9" x14ac:dyDescent="0.25">
      <c r="B78" s="41"/>
      <c r="C78" s="41"/>
      <c r="D78" s="41"/>
      <c r="E78" s="41"/>
      <c r="F78" s="41"/>
      <c r="G78" s="41"/>
      <c r="H78" s="41"/>
      <c r="I78" s="41"/>
    </row>
    <row r="79" spans="2:9" x14ac:dyDescent="0.25">
      <c r="B79" s="41"/>
      <c r="C79" s="41"/>
      <c r="D79" s="41"/>
      <c r="E79" s="41"/>
      <c r="F79" s="41"/>
      <c r="G79" s="41"/>
      <c r="H79" s="41"/>
      <c r="I79" s="41"/>
    </row>
    <row r="80" spans="2:9" x14ac:dyDescent="0.25">
      <c r="B80" s="41"/>
      <c r="C80" s="41"/>
      <c r="D80" s="41"/>
      <c r="E80" s="41"/>
      <c r="F80" s="41"/>
      <c r="G80" s="41"/>
      <c r="H80" s="41"/>
      <c r="I80" s="41"/>
    </row>
    <row r="81" spans="2:9" x14ac:dyDescent="0.25">
      <c r="B81" s="41"/>
      <c r="C81" s="41"/>
      <c r="D81" s="41"/>
      <c r="E81" s="41"/>
      <c r="F81" s="41"/>
      <c r="G81" s="41"/>
      <c r="H81" s="41"/>
      <c r="I81" s="41"/>
    </row>
    <row r="82" spans="2:9" x14ac:dyDescent="0.25">
      <c r="B82" s="41"/>
      <c r="C82" s="41"/>
      <c r="D82" s="41"/>
      <c r="E82" s="41"/>
      <c r="F82" s="41"/>
      <c r="G82" s="41"/>
      <c r="H82" s="41"/>
      <c r="I82" s="41"/>
    </row>
    <row r="83" spans="2:9" x14ac:dyDescent="0.25">
      <c r="B83" s="41"/>
      <c r="C83" s="41"/>
      <c r="D83" s="41"/>
      <c r="E83" s="41"/>
      <c r="F83" s="41"/>
      <c r="G83" s="41"/>
      <c r="H83" s="41"/>
      <c r="I83" s="41"/>
    </row>
    <row r="84" spans="2:9" x14ac:dyDescent="0.25">
      <c r="B84" s="41"/>
      <c r="C84" s="41"/>
      <c r="D84" s="41"/>
      <c r="E84" s="41"/>
      <c r="F84" s="41"/>
      <c r="G84" s="41"/>
      <c r="H84" s="41"/>
      <c r="I84" s="41"/>
    </row>
    <row r="85" spans="2:9" x14ac:dyDescent="0.25">
      <c r="B85" s="41"/>
      <c r="C85" s="41"/>
      <c r="D85" s="41"/>
      <c r="E85" s="41"/>
      <c r="F85" s="41"/>
      <c r="G85" s="41"/>
      <c r="H85" s="41"/>
      <c r="I85" s="41"/>
    </row>
    <row r="86" spans="2:9" x14ac:dyDescent="0.25">
      <c r="B86" s="41"/>
      <c r="C86" s="41"/>
      <c r="D86" s="41"/>
      <c r="E86" s="41"/>
      <c r="F86" s="41"/>
      <c r="G86" s="41"/>
      <c r="H86" s="41"/>
      <c r="I86" s="41"/>
    </row>
  </sheetData>
  <mergeCells count="1">
    <mergeCell ref="H1:I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3.5703125" style="29" customWidth="1"/>
    <col min="3" max="7" width="12.5703125" style="29" customWidth="1"/>
    <col min="8" max="8" width="15.42578125" style="29" customWidth="1"/>
    <col min="9" max="9" width="9.42578125" style="29" customWidth="1"/>
    <col min="10" max="10" width="10.7109375" style="29" customWidth="1"/>
    <col min="11" max="16384" width="9.140625" style="29"/>
  </cols>
  <sheetData>
    <row r="1" spans="1:13" x14ac:dyDescent="0.25">
      <c r="A1" s="7">
        <v>16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7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/>
      <c r="C3" s="24"/>
      <c r="D3" s="24"/>
      <c r="E3" s="24"/>
      <c r="F3" s="24"/>
      <c r="G3" s="24"/>
      <c r="H3" s="24"/>
      <c r="I3" s="25"/>
      <c r="J3" s="182"/>
      <c r="K3" s="182"/>
      <c r="L3" s="182"/>
      <c r="M3" s="182"/>
    </row>
    <row r="4" spans="1:13" x14ac:dyDescent="0.25">
      <c r="A4" s="9">
        <f>INDEX('Point Grid'!B:B,MATCH($A$1,'Point Grid'!A:A,0))</f>
        <v>1.5</v>
      </c>
      <c r="B4" s="24"/>
      <c r="C4" s="24"/>
      <c r="D4" s="24"/>
      <c r="E4" s="24"/>
      <c r="F4" s="24"/>
      <c r="G4" s="24"/>
      <c r="H4" s="24"/>
      <c r="I4" s="25"/>
      <c r="J4" s="182"/>
      <c r="K4" s="182"/>
      <c r="L4" s="182"/>
      <c r="M4" s="182"/>
    </row>
    <row r="5" spans="1:13" x14ac:dyDescent="0.25">
      <c r="A5" s="81"/>
      <c r="B5" s="24"/>
      <c r="C5" s="24"/>
      <c r="D5" s="24"/>
      <c r="E5" s="24"/>
      <c r="F5" s="24"/>
      <c r="G5" s="24"/>
      <c r="H5" s="24"/>
      <c r="I5" s="25"/>
      <c r="J5" s="182"/>
      <c r="K5" s="182"/>
      <c r="L5" s="182"/>
      <c r="M5" s="182"/>
    </row>
    <row r="6" spans="1:13" x14ac:dyDescent="0.25">
      <c r="A6" s="33" t="s">
        <v>2</v>
      </c>
      <c r="B6" s="101" t="s">
        <v>232</v>
      </c>
      <c r="C6" s="300"/>
      <c r="D6" s="66"/>
      <c r="E6" s="66"/>
      <c r="F6" s="66"/>
      <c r="G6" s="66"/>
      <c r="H6" s="66"/>
      <c r="I6" s="301"/>
      <c r="J6" s="182"/>
      <c r="K6" s="182"/>
      <c r="L6" s="182"/>
      <c r="M6" s="182"/>
    </row>
    <row r="7" spans="1:13" ht="15.75" thickBot="1" x14ac:dyDescent="0.3">
      <c r="A7" s="9">
        <f>INDEX('Point Grid'!$C$8:$I$32,MATCH($A$1,'Point Grid'!$A$8:$A$32,0),MATCH(A6,'Point Grid'!$C$7:$I$7,0))</f>
        <v>0.75</v>
      </c>
      <c r="B7" s="69"/>
      <c r="C7" s="238"/>
      <c r="D7" s="302"/>
      <c r="E7" s="302"/>
      <c r="F7" s="302"/>
      <c r="G7" s="302"/>
      <c r="H7" s="236"/>
      <c r="I7" s="303"/>
      <c r="J7" s="182"/>
      <c r="K7" s="182"/>
      <c r="L7" s="182"/>
      <c r="M7" s="182"/>
    </row>
    <row r="8" spans="1:13" ht="15.75" thickBot="1" x14ac:dyDescent="0.3">
      <c r="A8" s="5"/>
      <c r="B8" s="172"/>
      <c r="C8" s="238"/>
      <c r="D8" s="302"/>
      <c r="E8" s="302"/>
      <c r="F8" s="302"/>
      <c r="G8" s="302"/>
      <c r="H8" s="236"/>
      <c r="I8" s="303"/>
      <c r="J8" s="182"/>
      <c r="K8" s="182"/>
      <c r="L8" s="182"/>
      <c r="M8" s="182"/>
    </row>
    <row r="9" spans="1:13" x14ac:dyDescent="0.25">
      <c r="A9" s="30"/>
      <c r="B9" s="172"/>
      <c r="C9" s="238"/>
      <c r="D9" s="302"/>
      <c r="E9" s="302"/>
      <c r="F9" s="302"/>
      <c r="G9" s="302"/>
      <c r="H9" s="237"/>
      <c r="I9" s="303"/>
      <c r="J9" s="182"/>
      <c r="K9" s="182"/>
      <c r="L9" s="182"/>
      <c r="M9" s="182"/>
    </row>
    <row r="10" spans="1:13" x14ac:dyDescent="0.25">
      <c r="A10" s="33" t="s">
        <v>3</v>
      </c>
      <c r="B10" s="69" t="s">
        <v>233</v>
      </c>
      <c r="C10" s="238"/>
      <c r="D10" s="302"/>
      <c r="E10" s="302"/>
      <c r="F10" s="302"/>
      <c r="G10" s="302"/>
      <c r="H10" s="236"/>
      <c r="I10" s="303"/>
      <c r="J10" s="182"/>
      <c r="K10" s="182"/>
      <c r="L10" s="182"/>
      <c r="M10" s="182"/>
    </row>
    <row r="11" spans="1:13" ht="15.75" thickBot="1" x14ac:dyDescent="0.3">
      <c r="A11" s="9">
        <f>INDEX('Point Grid'!$C$8:$I$32,MATCH($A$1,'Point Grid'!$A$8:$A$32,0),MATCH(A10,'Point Grid'!$C$7:$I$7,0))</f>
        <v>0.75</v>
      </c>
      <c r="B11" s="69" t="s">
        <v>234</v>
      </c>
      <c r="C11" s="238"/>
      <c r="D11" s="302"/>
      <c r="E11" s="302"/>
      <c r="F11" s="302"/>
      <c r="G11" s="302"/>
      <c r="H11" s="236"/>
      <c r="I11" s="304"/>
      <c r="J11" s="182"/>
      <c r="K11" s="182"/>
      <c r="L11" s="182"/>
      <c r="M11" s="182"/>
    </row>
    <row r="12" spans="1:13" ht="15.75" thickBot="1" x14ac:dyDescent="0.3">
      <c r="A12" s="5"/>
      <c r="B12" s="172"/>
      <c r="C12" s="172" t="s">
        <v>236</v>
      </c>
      <c r="D12" s="69"/>
      <c r="E12" s="69"/>
      <c r="F12" s="69"/>
      <c r="G12" s="69"/>
      <c r="H12" s="237"/>
      <c r="I12" s="303"/>
      <c r="J12" s="182"/>
      <c r="K12" s="182"/>
      <c r="L12" s="182"/>
      <c r="M12" s="182"/>
    </row>
    <row r="13" spans="1:13" x14ac:dyDescent="0.25">
      <c r="A13" s="81"/>
      <c r="B13" s="172"/>
      <c r="C13" s="69" t="s">
        <v>237</v>
      </c>
      <c r="D13" s="69"/>
      <c r="E13" s="69"/>
      <c r="F13" s="69"/>
      <c r="G13" s="69"/>
      <c r="H13" s="236"/>
      <c r="I13" s="303"/>
      <c r="J13" s="182"/>
      <c r="K13" s="182"/>
      <c r="L13" s="182"/>
      <c r="M13" s="182"/>
    </row>
    <row r="14" spans="1:13" x14ac:dyDescent="0.25">
      <c r="A14" s="33"/>
      <c r="B14" s="69"/>
      <c r="C14" s="69" t="s">
        <v>235</v>
      </c>
      <c r="D14" s="69"/>
      <c r="E14" s="69"/>
      <c r="F14" s="69"/>
      <c r="G14" s="69"/>
      <c r="H14" s="237"/>
      <c r="I14" s="303"/>
      <c r="J14" s="182"/>
      <c r="K14" s="182"/>
      <c r="L14" s="182"/>
      <c r="M14" s="182"/>
    </row>
    <row r="15" spans="1:13" x14ac:dyDescent="0.25">
      <c r="A15" s="9"/>
      <c r="B15" s="69"/>
      <c r="C15" s="24"/>
      <c r="D15" s="172"/>
      <c r="E15" s="24"/>
      <c r="F15" s="24"/>
      <c r="G15" s="24"/>
      <c r="H15" s="24"/>
      <c r="I15" s="25"/>
      <c r="J15" s="182"/>
      <c r="K15" s="182"/>
      <c r="L15" s="182"/>
      <c r="M15" s="182"/>
    </row>
    <row r="16" spans="1:13" x14ac:dyDescent="0.25">
      <c r="A16" s="62"/>
      <c r="B16" s="172"/>
      <c r="C16" s="66"/>
      <c r="D16" s="69"/>
      <c r="E16" s="69"/>
      <c r="F16" s="69"/>
      <c r="G16" s="69"/>
      <c r="H16" s="24"/>
      <c r="I16" s="25"/>
      <c r="J16" s="182"/>
      <c r="K16" s="182"/>
      <c r="L16" s="182"/>
      <c r="M16" s="182"/>
    </row>
    <row r="17" spans="1:13" x14ac:dyDescent="0.25">
      <c r="A17" s="62"/>
      <c r="B17" s="172"/>
      <c r="C17" s="66"/>
      <c r="D17" s="69"/>
      <c r="E17" s="69"/>
      <c r="F17" s="69"/>
      <c r="G17" s="69"/>
      <c r="H17" s="24"/>
      <c r="I17" s="25"/>
      <c r="J17" s="182"/>
      <c r="K17" s="182"/>
      <c r="L17" s="182"/>
      <c r="M17" s="182"/>
    </row>
    <row r="18" spans="1:13" x14ac:dyDescent="0.25">
      <c r="A18" s="33"/>
      <c r="B18" s="69"/>
      <c r="C18" s="66"/>
      <c r="D18" s="69"/>
      <c r="E18" s="69"/>
      <c r="F18" s="69"/>
      <c r="G18" s="69"/>
      <c r="H18" s="24"/>
      <c r="I18" s="25"/>
      <c r="J18" s="182"/>
      <c r="K18" s="182"/>
      <c r="L18" s="182"/>
      <c r="M18" s="182"/>
    </row>
    <row r="19" spans="1:13" x14ac:dyDescent="0.25">
      <c r="A19" s="9"/>
      <c r="B19" s="69"/>
      <c r="C19" s="66"/>
      <c r="D19" s="69"/>
      <c r="E19" s="69"/>
      <c r="F19" s="69"/>
      <c r="G19" s="69"/>
      <c r="H19" s="24"/>
      <c r="I19" s="25"/>
      <c r="J19" s="182"/>
      <c r="K19" s="182"/>
      <c r="L19" s="182"/>
      <c r="M19" s="182"/>
    </row>
    <row r="20" spans="1:13" ht="15.75" thickBot="1" x14ac:dyDescent="0.3">
      <c r="A20" s="23"/>
      <c r="B20" s="240"/>
      <c r="C20" s="240"/>
      <c r="D20" s="190"/>
      <c r="E20" s="240"/>
      <c r="F20" s="240"/>
      <c r="G20" s="240"/>
      <c r="H20" s="240"/>
      <c r="I20" s="242"/>
      <c r="J20" s="182"/>
      <c r="K20" s="182"/>
      <c r="L20" s="182"/>
      <c r="M20" s="182"/>
    </row>
    <row r="21" spans="1:13" x14ac:dyDescent="0.25">
      <c r="A21" s="41"/>
      <c r="B21" s="181"/>
      <c r="C21" s="181"/>
      <c r="D21" s="181"/>
      <c r="E21" s="181"/>
      <c r="F21" s="181"/>
      <c r="G21" s="181"/>
      <c r="H21" s="181"/>
      <c r="I21" s="181"/>
      <c r="J21" s="182"/>
      <c r="K21" s="182"/>
      <c r="L21" s="182"/>
      <c r="M21" s="182"/>
    </row>
    <row r="22" spans="1:13" x14ac:dyDescent="0.25">
      <c r="A22" s="41"/>
      <c r="B22" s="181"/>
      <c r="C22" s="181"/>
      <c r="D22" s="181"/>
      <c r="E22" s="181"/>
      <c r="F22" s="181"/>
      <c r="G22" s="181"/>
      <c r="H22" s="181"/>
      <c r="I22" s="181"/>
      <c r="J22" s="182"/>
      <c r="K22" s="182"/>
      <c r="L22" s="182"/>
      <c r="M22" s="182"/>
    </row>
    <row r="23" spans="1:13" x14ac:dyDescent="0.25">
      <c r="B23" s="181"/>
      <c r="C23" s="181"/>
      <c r="D23" s="181"/>
      <c r="E23" s="181"/>
      <c r="F23" s="181"/>
      <c r="G23" s="181"/>
      <c r="H23" s="181"/>
      <c r="I23" s="181"/>
      <c r="J23" s="182"/>
      <c r="K23" s="182"/>
      <c r="L23" s="182"/>
      <c r="M23" s="182"/>
    </row>
    <row r="24" spans="1:13" x14ac:dyDescent="0.25">
      <c r="B24" s="181"/>
      <c r="C24" s="181"/>
      <c r="D24" s="181"/>
      <c r="E24" s="181"/>
      <c r="F24" s="181"/>
      <c r="G24" s="181"/>
      <c r="H24" s="181"/>
      <c r="I24" s="181"/>
      <c r="J24" s="182"/>
      <c r="K24" s="182"/>
      <c r="L24" s="182"/>
      <c r="M24" s="182"/>
    </row>
    <row r="25" spans="1:13" x14ac:dyDescent="0.25">
      <c r="B25" s="181"/>
      <c r="C25" s="181"/>
      <c r="D25" s="181"/>
      <c r="E25" s="181"/>
      <c r="F25" s="181"/>
      <c r="G25" s="181"/>
      <c r="H25" s="181"/>
      <c r="I25" s="181"/>
      <c r="J25" s="182"/>
      <c r="K25" s="182"/>
      <c r="L25" s="182"/>
      <c r="M25" s="182"/>
    </row>
    <row r="26" spans="1:13" x14ac:dyDescent="0.25">
      <c r="B26" s="181"/>
      <c r="C26" s="181"/>
      <c r="D26" s="181"/>
      <c r="E26" s="181"/>
      <c r="F26" s="181"/>
      <c r="G26" s="181"/>
      <c r="H26" s="181"/>
      <c r="I26" s="181"/>
      <c r="J26" s="182"/>
      <c r="K26" s="182"/>
      <c r="L26" s="182"/>
      <c r="M26" s="182"/>
    </row>
    <row r="27" spans="1:13" x14ac:dyDescent="0.25">
      <c r="B27" s="181"/>
      <c r="C27" s="181"/>
      <c r="D27" s="181"/>
      <c r="E27" s="181"/>
      <c r="F27" s="181"/>
      <c r="G27" s="181"/>
      <c r="H27" s="181"/>
      <c r="I27" s="181"/>
      <c r="J27" s="182"/>
      <c r="K27" s="182"/>
      <c r="L27" s="182"/>
      <c r="M27" s="182"/>
    </row>
    <row r="28" spans="1:13" x14ac:dyDescent="0.25">
      <c r="B28" s="181"/>
      <c r="C28" s="181"/>
      <c r="D28" s="181"/>
      <c r="E28" s="181"/>
      <c r="F28" s="181"/>
      <c r="G28" s="181"/>
      <c r="H28" s="181"/>
      <c r="I28" s="181"/>
      <c r="J28" s="182"/>
      <c r="K28" s="182"/>
      <c r="L28" s="182"/>
      <c r="M28" s="182"/>
    </row>
    <row r="29" spans="1:13" x14ac:dyDescent="0.25">
      <c r="B29" s="181"/>
      <c r="C29" s="181"/>
      <c r="D29" s="181"/>
      <c r="E29" s="181"/>
      <c r="F29" s="181"/>
      <c r="G29" s="181"/>
      <c r="H29" s="181"/>
      <c r="I29" s="181"/>
      <c r="J29" s="182"/>
      <c r="K29" s="182"/>
      <c r="L29" s="182"/>
      <c r="M29" s="182"/>
    </row>
    <row r="30" spans="1:13" x14ac:dyDescent="0.25">
      <c r="B30" s="181"/>
      <c r="C30" s="181"/>
      <c r="D30" s="181"/>
      <c r="E30" s="181"/>
      <c r="F30" s="181"/>
      <c r="G30" s="181"/>
      <c r="H30" s="181"/>
      <c r="I30" s="181"/>
      <c r="J30" s="182"/>
      <c r="K30" s="182"/>
      <c r="L30" s="182"/>
      <c r="M30" s="182"/>
    </row>
    <row r="31" spans="1:13" x14ac:dyDescent="0.25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x14ac:dyDescent="0.25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</row>
    <row r="33" spans="2:13" x14ac:dyDescent="0.25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</row>
    <row r="34" spans="2:13" x14ac:dyDescent="0.25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2:13" x14ac:dyDescent="0.25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</row>
    <row r="36" spans="2:13" x14ac:dyDescent="0.25"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</row>
    <row r="37" spans="2:13" x14ac:dyDescent="0.25"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2:13" x14ac:dyDescent="0.25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2:13" x14ac:dyDescent="0.25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2:13" x14ac:dyDescent="0.25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2:13" x14ac:dyDescent="0.25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</row>
    <row r="42" spans="2:13" x14ac:dyDescent="0.25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</row>
    <row r="43" spans="2:13" x14ac:dyDescent="0.25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</row>
    <row r="44" spans="2:13" x14ac:dyDescent="0.25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</row>
    <row r="45" spans="2:13" x14ac:dyDescent="0.25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</row>
    <row r="46" spans="2:13" x14ac:dyDescent="0.25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</row>
    <row r="47" spans="2:13" x14ac:dyDescent="0.25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2:13" x14ac:dyDescent="0.25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</row>
    <row r="49" spans="2:13" x14ac:dyDescent="0.25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2:13" x14ac:dyDescent="0.25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2:13" x14ac:dyDescent="0.25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2:13" x14ac:dyDescent="0.25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28515625" style="29" customWidth="1"/>
    <col min="3" max="6" width="12" style="29" customWidth="1"/>
    <col min="7" max="7" width="15.140625" style="29" customWidth="1"/>
    <col min="8" max="9" width="12" style="29" customWidth="1"/>
    <col min="10" max="10" width="10.7109375" style="29" customWidth="1"/>
    <col min="11" max="16384" width="9.140625" style="29"/>
  </cols>
  <sheetData>
    <row r="1" spans="1:13" x14ac:dyDescent="0.25">
      <c r="A1" s="7">
        <v>17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/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Grid'!B:B,MATCH($A$1,'Point Grid'!A:A,0))</f>
        <v>2.25</v>
      </c>
      <c r="B4" s="24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x14ac:dyDescent="0.25">
      <c r="A5" s="9"/>
      <c r="B5" s="296"/>
      <c r="C5" s="296"/>
      <c r="D5" s="296"/>
      <c r="E5" s="24"/>
      <c r="F5" s="297"/>
      <c r="G5" s="297"/>
      <c r="H5" s="297"/>
      <c r="I5" s="25"/>
      <c r="J5" s="181"/>
      <c r="K5" s="182"/>
      <c r="L5" s="182"/>
      <c r="M5" s="182"/>
    </row>
    <row r="6" spans="1:13" x14ac:dyDescent="0.25">
      <c r="A6" s="33" t="s">
        <v>2</v>
      </c>
      <c r="B6" s="172" t="s">
        <v>238</v>
      </c>
      <c r="C6" s="268"/>
      <c r="D6" s="298"/>
      <c r="E6" s="298"/>
      <c r="F6" s="298"/>
      <c r="G6" s="298"/>
      <c r="H6" s="24"/>
      <c r="I6" s="25"/>
      <c r="J6" s="181"/>
      <c r="K6" s="182"/>
      <c r="L6" s="182"/>
      <c r="M6" s="182"/>
    </row>
    <row r="7" spans="1:13" ht="15.75" thickBot="1" x14ac:dyDescent="0.3">
      <c r="A7" s="137">
        <f>INDEX('Point Grid'!$C$8:$I$32,MATCH($A$1,'Point Grid'!$A$8:$A$32,0),MATCH(A6,'Point Grid'!$C$7:$I$7,0))</f>
        <v>0.75</v>
      </c>
      <c r="B7" s="63" t="s">
        <v>239</v>
      </c>
      <c r="C7" s="268"/>
      <c r="D7" s="298"/>
      <c r="E7" s="298"/>
      <c r="F7" s="298"/>
      <c r="G7" s="298"/>
      <c r="H7" s="24"/>
      <c r="I7" s="25"/>
      <c r="J7" s="181"/>
      <c r="K7" s="182"/>
      <c r="L7" s="182"/>
      <c r="M7" s="182"/>
    </row>
    <row r="8" spans="1:13" ht="15.75" thickBot="1" x14ac:dyDescent="0.3">
      <c r="A8" s="5"/>
      <c r="B8" s="63"/>
      <c r="C8" s="268"/>
      <c r="D8" s="298"/>
      <c r="E8" s="298"/>
      <c r="F8" s="298"/>
      <c r="G8" s="298"/>
      <c r="H8" s="24"/>
      <c r="I8" s="25"/>
      <c r="J8" s="181"/>
      <c r="K8" s="182"/>
      <c r="L8" s="182"/>
      <c r="M8" s="182"/>
    </row>
    <row r="9" spans="1:13" x14ac:dyDescent="0.25">
      <c r="A9" s="33"/>
      <c r="B9" s="172"/>
      <c r="C9" s="268"/>
      <c r="D9" s="298"/>
      <c r="E9" s="298"/>
      <c r="F9" s="298"/>
      <c r="G9" s="298"/>
      <c r="H9" s="24"/>
      <c r="I9" s="25"/>
      <c r="J9" s="181"/>
      <c r="K9" s="182"/>
      <c r="L9" s="182"/>
      <c r="M9" s="182"/>
    </row>
    <row r="10" spans="1:13" x14ac:dyDescent="0.25">
      <c r="A10" s="33" t="s">
        <v>3</v>
      </c>
      <c r="B10" s="172" t="s">
        <v>240</v>
      </c>
      <c r="C10" s="69"/>
      <c r="D10" s="69"/>
      <c r="E10" s="69"/>
      <c r="F10" s="24"/>
      <c r="G10" s="24"/>
      <c r="H10" s="24"/>
      <c r="I10" s="25"/>
      <c r="J10" s="181"/>
      <c r="K10" s="182"/>
      <c r="L10" s="182"/>
      <c r="M10" s="182"/>
    </row>
    <row r="11" spans="1:13" ht="15.75" thickBot="1" x14ac:dyDescent="0.3">
      <c r="A11" s="9">
        <f>INDEX('Point Grid'!$C$8:$I$32,MATCH($A$1,'Point Grid'!$A$8:$A$32,0),MATCH(A10,'Point Grid'!$C$7:$I$7,0))</f>
        <v>1.5</v>
      </c>
      <c r="B11" s="63"/>
      <c r="C11" s="299"/>
      <c r="D11" s="69"/>
      <c r="E11" s="69"/>
      <c r="F11" s="24"/>
      <c r="G11" s="24"/>
      <c r="H11" s="24"/>
      <c r="I11" s="25"/>
      <c r="J11" s="181"/>
      <c r="K11" s="182"/>
      <c r="L11" s="182"/>
      <c r="M11" s="182"/>
    </row>
    <row r="12" spans="1:13" ht="15.75" thickBot="1" x14ac:dyDescent="0.3">
      <c r="A12" s="5"/>
      <c r="B12" s="63"/>
      <c r="C12" s="69"/>
      <c r="D12" s="69"/>
      <c r="E12" s="69"/>
      <c r="F12" s="24"/>
      <c r="G12" s="24"/>
      <c r="H12" s="24"/>
      <c r="I12" s="25"/>
      <c r="J12" s="181"/>
      <c r="K12" s="182"/>
      <c r="L12" s="182"/>
      <c r="M12" s="182"/>
    </row>
    <row r="13" spans="1:13" x14ac:dyDescent="0.25">
      <c r="A13" s="30"/>
      <c r="B13" s="24"/>
      <c r="C13" s="24"/>
      <c r="D13" s="24"/>
      <c r="E13" s="24"/>
      <c r="F13" s="24"/>
      <c r="G13" s="24"/>
      <c r="H13" s="24"/>
      <c r="I13" s="25"/>
      <c r="J13" s="181"/>
      <c r="K13" s="182"/>
      <c r="L13" s="182"/>
      <c r="M13" s="182"/>
    </row>
    <row r="14" spans="1:13" x14ac:dyDescent="0.25">
      <c r="A14" s="81"/>
      <c r="B14" s="172"/>
      <c r="C14" s="172"/>
      <c r="D14" s="172"/>
      <c r="E14" s="172"/>
      <c r="F14" s="172"/>
      <c r="G14" s="172"/>
      <c r="H14" s="172"/>
      <c r="I14" s="189"/>
      <c r="J14" s="181"/>
      <c r="K14" s="182"/>
      <c r="L14" s="182"/>
      <c r="M14" s="182"/>
    </row>
    <row r="15" spans="1:13" x14ac:dyDescent="0.25">
      <c r="A15" s="81"/>
      <c r="B15" s="172"/>
      <c r="C15" s="172"/>
      <c r="D15" s="172"/>
      <c r="E15" s="172"/>
      <c r="F15" s="172"/>
      <c r="G15" s="172"/>
      <c r="H15" s="172"/>
      <c r="I15" s="189"/>
      <c r="J15" s="181"/>
      <c r="K15" s="182"/>
      <c r="L15" s="182"/>
      <c r="M15" s="182"/>
    </row>
    <row r="16" spans="1:13" x14ac:dyDescent="0.25">
      <c r="A16" s="81"/>
      <c r="B16" s="172"/>
      <c r="C16" s="172"/>
      <c r="D16" s="172"/>
      <c r="E16" s="172"/>
      <c r="F16" s="172"/>
      <c r="G16" s="172"/>
      <c r="H16" s="172"/>
      <c r="I16" s="189"/>
      <c r="J16" s="181"/>
      <c r="K16" s="182"/>
      <c r="L16" s="182"/>
      <c r="M16" s="182"/>
    </row>
    <row r="17" spans="1:13" x14ac:dyDescent="0.25">
      <c r="A17" s="81"/>
      <c r="B17" s="172"/>
      <c r="C17" s="172"/>
      <c r="D17" s="172"/>
      <c r="E17" s="172"/>
      <c r="F17" s="172"/>
      <c r="G17" s="172"/>
      <c r="H17" s="172"/>
      <c r="I17" s="189"/>
      <c r="J17" s="181"/>
      <c r="K17" s="182"/>
      <c r="L17" s="182"/>
      <c r="M17" s="182"/>
    </row>
    <row r="18" spans="1:13" x14ac:dyDescent="0.25">
      <c r="A18" s="81"/>
      <c r="B18" s="172"/>
      <c r="C18" s="172"/>
      <c r="D18" s="172"/>
      <c r="E18" s="172"/>
      <c r="F18" s="172"/>
      <c r="G18" s="172"/>
      <c r="H18" s="172"/>
      <c r="I18" s="189"/>
      <c r="J18" s="181"/>
      <c r="K18" s="182"/>
      <c r="L18" s="182"/>
      <c r="M18" s="182"/>
    </row>
    <row r="19" spans="1:13" x14ac:dyDescent="0.25">
      <c r="A19" s="81"/>
      <c r="B19" s="172"/>
      <c r="C19" s="172"/>
      <c r="D19" s="172"/>
      <c r="E19" s="172"/>
      <c r="F19" s="172"/>
      <c r="G19" s="172"/>
      <c r="H19" s="172"/>
      <c r="I19" s="189"/>
      <c r="J19" s="181"/>
      <c r="K19" s="182"/>
      <c r="L19" s="182"/>
      <c r="M19" s="182"/>
    </row>
    <row r="20" spans="1:13" ht="15.75" thickBot="1" x14ac:dyDescent="0.3">
      <c r="A20" s="82"/>
      <c r="B20" s="190"/>
      <c r="C20" s="190"/>
      <c r="D20" s="190"/>
      <c r="E20" s="190"/>
      <c r="F20" s="190"/>
      <c r="G20" s="190"/>
      <c r="H20" s="190"/>
      <c r="I20" s="191"/>
      <c r="J20" s="181"/>
      <c r="K20" s="182"/>
      <c r="L20" s="182"/>
      <c r="M20" s="182"/>
    </row>
    <row r="21" spans="1:13" x14ac:dyDescent="0.25">
      <c r="A21" s="41"/>
      <c r="B21" s="181"/>
      <c r="C21" s="181"/>
      <c r="D21" s="181"/>
      <c r="E21" s="181"/>
      <c r="F21" s="181"/>
      <c r="G21" s="181"/>
      <c r="H21" s="181"/>
      <c r="I21" s="181"/>
      <c r="J21" s="181"/>
      <c r="K21" s="182"/>
      <c r="L21" s="182"/>
      <c r="M21" s="182"/>
    </row>
    <row r="22" spans="1:13" x14ac:dyDescent="0.25">
      <c r="A22" s="41"/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182"/>
      <c r="M22" s="182"/>
    </row>
    <row r="23" spans="1:13" x14ac:dyDescent="0.25">
      <c r="A23" s="41"/>
      <c r="B23" s="181"/>
      <c r="C23" s="181"/>
      <c r="D23" s="181"/>
      <c r="E23" s="181"/>
      <c r="F23" s="181"/>
      <c r="G23" s="181"/>
      <c r="H23" s="181"/>
      <c r="I23" s="181"/>
      <c r="J23" s="181"/>
      <c r="K23" s="182"/>
      <c r="L23" s="182"/>
      <c r="M23" s="182"/>
    </row>
    <row r="24" spans="1:13" x14ac:dyDescent="0.25">
      <c r="A24" s="41"/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M24" s="182"/>
    </row>
    <row r="25" spans="1:13" x14ac:dyDescent="0.25">
      <c r="A25" s="41"/>
      <c r="B25" s="181"/>
      <c r="C25" s="181"/>
      <c r="D25" s="181"/>
      <c r="E25" s="181"/>
      <c r="F25" s="181"/>
      <c r="G25" s="181"/>
      <c r="H25" s="181"/>
      <c r="I25" s="181"/>
      <c r="J25" s="181"/>
      <c r="K25" s="182"/>
      <c r="L25" s="182"/>
      <c r="M25" s="182"/>
    </row>
    <row r="26" spans="1:13" x14ac:dyDescent="0.25">
      <c r="A26" s="41"/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M26" s="182"/>
    </row>
    <row r="27" spans="1:13" x14ac:dyDescent="0.25">
      <c r="A27" s="41"/>
      <c r="B27" s="181"/>
      <c r="C27" s="181"/>
      <c r="D27" s="181"/>
      <c r="E27" s="181"/>
      <c r="F27" s="181"/>
      <c r="G27" s="181"/>
      <c r="H27" s="181"/>
      <c r="I27" s="181"/>
      <c r="J27" s="181"/>
      <c r="K27" s="182"/>
      <c r="L27" s="182"/>
      <c r="M27" s="182"/>
    </row>
    <row r="28" spans="1:13" x14ac:dyDescent="0.25">
      <c r="A28" s="41"/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M28" s="182"/>
    </row>
    <row r="29" spans="1:13" x14ac:dyDescent="0.25">
      <c r="A29" s="41"/>
      <c r="B29" s="181"/>
      <c r="C29" s="181"/>
      <c r="D29" s="181"/>
      <c r="E29" s="181"/>
      <c r="F29" s="181"/>
      <c r="G29" s="181"/>
      <c r="H29" s="181"/>
      <c r="I29" s="181"/>
      <c r="J29" s="181"/>
      <c r="K29" s="182"/>
      <c r="L29" s="182"/>
      <c r="M29" s="182"/>
    </row>
    <row r="30" spans="1:13" x14ac:dyDescent="0.25">
      <c r="A30" s="41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2"/>
    </row>
    <row r="31" spans="1:13" x14ac:dyDescent="0.25">
      <c r="A31" s="41"/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82"/>
      <c r="M31" s="182"/>
    </row>
    <row r="32" spans="1:13" x14ac:dyDescent="0.25">
      <c r="A32" s="41"/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82"/>
    </row>
    <row r="33" spans="1:13" x14ac:dyDescent="0.25">
      <c r="A33" s="41"/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1:13" x14ac:dyDescent="0.25"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182"/>
      <c r="M34" s="182"/>
    </row>
    <row r="35" spans="1:13" x14ac:dyDescent="0.25"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1:13" x14ac:dyDescent="0.25"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2"/>
    </row>
    <row r="37" spans="1:13" x14ac:dyDescent="0.25"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182"/>
      <c r="M37" s="182"/>
    </row>
    <row r="38" spans="1:13" x14ac:dyDescent="0.25"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1:13" x14ac:dyDescent="0.25"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1:13" x14ac:dyDescent="0.25"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</row>
    <row r="43" spans="1:13" x14ac:dyDescent="0.25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</row>
    <row r="44" spans="1:13" x14ac:dyDescent="0.25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</row>
    <row r="45" spans="1:13" x14ac:dyDescent="0.25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</row>
    <row r="46" spans="1:13" x14ac:dyDescent="0.25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</row>
    <row r="47" spans="1:13" x14ac:dyDescent="0.25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1:13" x14ac:dyDescent="0.25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</row>
    <row r="49" spans="2:13" x14ac:dyDescent="0.25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2:13" x14ac:dyDescent="0.25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2:13" x14ac:dyDescent="0.25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2:13" x14ac:dyDescent="0.25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58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6" width="15.28515625" style="29" customWidth="1"/>
    <col min="7" max="7" width="12.7109375" style="29" customWidth="1"/>
    <col min="8" max="8" width="12" style="29" customWidth="1"/>
    <col min="9" max="9" width="9.42578125" style="29" customWidth="1"/>
    <col min="10" max="10" width="10.7109375" style="29" customWidth="1"/>
    <col min="11" max="16384" width="9.140625" style="29"/>
  </cols>
  <sheetData>
    <row r="1" spans="1:13" x14ac:dyDescent="0.25">
      <c r="A1" s="7">
        <v>18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7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63" t="s">
        <v>241</v>
      </c>
      <c r="C3" s="63"/>
      <c r="D3" s="24"/>
      <c r="E3" s="24"/>
      <c r="F3" s="24"/>
      <c r="G3" s="24"/>
      <c r="H3" s="24"/>
      <c r="I3" s="25"/>
      <c r="J3" s="182"/>
      <c r="K3" s="182"/>
      <c r="L3" s="182"/>
      <c r="M3" s="182"/>
    </row>
    <row r="4" spans="1:13" x14ac:dyDescent="0.25">
      <c r="A4" s="9">
        <f>INDEX('Point Grid'!B:B,MATCH($A$1,'Point Grid'!A:A,0))</f>
        <v>1.75</v>
      </c>
      <c r="B4" s="63"/>
      <c r="C4" s="63"/>
      <c r="D4" s="24"/>
      <c r="E4" s="24"/>
      <c r="F4" s="24"/>
      <c r="G4" s="24"/>
      <c r="H4" s="48"/>
      <c r="I4" s="25"/>
      <c r="J4" s="182"/>
      <c r="K4" s="182"/>
      <c r="L4" s="182"/>
      <c r="M4" s="182"/>
    </row>
    <row r="5" spans="1:13" x14ac:dyDescent="0.25">
      <c r="A5" s="81"/>
      <c r="B5" s="146" t="s">
        <v>33</v>
      </c>
      <c r="C5" s="147" t="s">
        <v>242</v>
      </c>
      <c r="D5" s="148"/>
      <c r="E5" s="149"/>
      <c r="F5" s="150"/>
      <c r="G5" s="24"/>
      <c r="H5" s="151"/>
      <c r="I5" s="25"/>
      <c r="J5" s="182"/>
      <c r="K5" s="182"/>
      <c r="L5" s="182"/>
      <c r="M5" s="182"/>
    </row>
    <row r="6" spans="1:13" x14ac:dyDescent="0.25">
      <c r="A6" s="30"/>
      <c r="B6" s="152" t="s">
        <v>34</v>
      </c>
      <c r="C6" s="153">
        <v>12</v>
      </c>
      <c r="D6" s="154">
        <v>24</v>
      </c>
      <c r="E6" s="154">
        <v>36</v>
      </c>
      <c r="F6" s="155">
        <v>48</v>
      </c>
      <c r="G6" s="24"/>
      <c r="H6" s="156"/>
      <c r="I6" s="25"/>
      <c r="J6" s="182"/>
      <c r="K6" s="182"/>
      <c r="L6" s="182"/>
      <c r="M6" s="182"/>
    </row>
    <row r="7" spans="1:13" x14ac:dyDescent="0.25">
      <c r="A7" s="30"/>
      <c r="B7" s="157">
        <v>2015</v>
      </c>
      <c r="C7" s="158">
        <v>1200</v>
      </c>
      <c r="D7" s="159">
        <v>2325</v>
      </c>
      <c r="E7" s="160">
        <v>2900</v>
      </c>
      <c r="F7" s="161">
        <v>3100</v>
      </c>
      <c r="G7" s="66"/>
      <c r="H7" s="92"/>
      <c r="I7" s="67"/>
      <c r="J7" s="182"/>
      <c r="K7" s="182"/>
      <c r="L7" s="182"/>
      <c r="M7" s="182"/>
    </row>
    <row r="8" spans="1:13" x14ac:dyDescent="0.25">
      <c r="A8" s="30"/>
      <c r="B8" s="162">
        <v>2016</v>
      </c>
      <c r="C8" s="163">
        <v>1800</v>
      </c>
      <c r="D8" s="164">
        <v>3300</v>
      </c>
      <c r="E8" s="165">
        <v>4100</v>
      </c>
      <c r="F8" s="166"/>
      <c r="G8" s="66"/>
      <c r="H8" s="92"/>
      <c r="I8" s="67"/>
      <c r="J8" s="182"/>
      <c r="K8" s="182"/>
      <c r="L8" s="182"/>
      <c r="M8" s="182"/>
    </row>
    <row r="9" spans="1:13" x14ac:dyDescent="0.25">
      <c r="A9" s="30"/>
      <c r="B9" s="162">
        <v>2017</v>
      </c>
      <c r="C9" s="163">
        <v>1500</v>
      </c>
      <c r="D9" s="164">
        <v>2800</v>
      </c>
      <c r="E9" s="165"/>
      <c r="F9" s="166"/>
      <c r="G9" s="66"/>
      <c r="H9" s="92"/>
      <c r="I9" s="68"/>
      <c r="J9" s="182"/>
      <c r="K9" s="182"/>
      <c r="L9" s="182"/>
      <c r="M9" s="182"/>
    </row>
    <row r="10" spans="1:13" x14ac:dyDescent="0.25">
      <c r="A10" s="30"/>
      <c r="B10" s="167">
        <v>2018</v>
      </c>
      <c r="C10" s="168">
        <v>1700</v>
      </c>
      <c r="D10" s="169"/>
      <c r="E10" s="170"/>
      <c r="F10" s="171"/>
      <c r="G10" s="66"/>
      <c r="H10" s="92"/>
      <c r="I10" s="68"/>
      <c r="J10" s="182"/>
      <c r="K10" s="182"/>
      <c r="L10" s="182"/>
      <c r="M10" s="182"/>
    </row>
    <row r="11" spans="1:13" x14ac:dyDescent="0.25">
      <c r="A11" s="30"/>
      <c r="B11" s="172"/>
      <c r="C11" s="172"/>
      <c r="D11" s="172"/>
      <c r="E11" s="65"/>
      <c r="F11" s="69"/>
      <c r="G11" s="66"/>
      <c r="H11" s="66"/>
      <c r="I11" s="68"/>
      <c r="J11" s="182"/>
      <c r="K11" s="182"/>
      <c r="L11" s="182"/>
      <c r="M11" s="182"/>
    </row>
    <row r="12" spans="1:13" x14ac:dyDescent="0.25">
      <c r="A12" s="30"/>
      <c r="B12" s="146" t="s">
        <v>33</v>
      </c>
      <c r="C12" s="147" t="s">
        <v>54</v>
      </c>
      <c r="D12" s="148"/>
      <c r="E12" s="149"/>
      <c r="F12" s="150"/>
      <c r="G12" s="66"/>
      <c r="H12" s="66"/>
      <c r="I12" s="68"/>
      <c r="J12" s="182"/>
      <c r="K12" s="182"/>
      <c r="L12" s="182"/>
      <c r="M12" s="182"/>
    </row>
    <row r="13" spans="1:13" x14ac:dyDescent="0.25">
      <c r="A13" s="30"/>
      <c r="B13" s="152" t="s">
        <v>34</v>
      </c>
      <c r="C13" s="153">
        <v>12</v>
      </c>
      <c r="D13" s="154">
        <v>24</v>
      </c>
      <c r="E13" s="154">
        <v>36</v>
      </c>
      <c r="F13" s="155">
        <v>48</v>
      </c>
      <c r="G13" s="66"/>
      <c r="H13" s="66"/>
      <c r="I13" s="68"/>
      <c r="J13" s="182"/>
      <c r="K13" s="182"/>
      <c r="L13" s="182"/>
      <c r="M13" s="182"/>
    </row>
    <row r="14" spans="1:13" x14ac:dyDescent="0.25">
      <c r="A14" s="30"/>
      <c r="B14" s="157">
        <v>2015</v>
      </c>
      <c r="C14" s="158">
        <v>1500</v>
      </c>
      <c r="D14" s="159">
        <v>800</v>
      </c>
      <c r="E14" s="160">
        <v>400</v>
      </c>
      <c r="F14" s="161">
        <v>160</v>
      </c>
      <c r="G14" s="66"/>
      <c r="H14" s="66"/>
      <c r="I14" s="68"/>
      <c r="J14" s="182"/>
      <c r="K14" s="182"/>
      <c r="L14" s="182"/>
      <c r="M14" s="182"/>
    </row>
    <row r="15" spans="1:13" x14ac:dyDescent="0.25">
      <c r="A15" s="30"/>
      <c r="B15" s="162">
        <v>2016</v>
      </c>
      <c r="C15" s="163">
        <v>2000</v>
      </c>
      <c r="D15" s="164">
        <v>1150</v>
      </c>
      <c r="E15" s="165">
        <v>575</v>
      </c>
      <c r="F15" s="166"/>
      <c r="G15" s="172"/>
      <c r="H15" s="172"/>
      <c r="I15" s="67"/>
      <c r="J15" s="182"/>
      <c r="K15" s="182"/>
      <c r="L15" s="182"/>
      <c r="M15" s="182"/>
    </row>
    <row r="16" spans="1:13" x14ac:dyDescent="0.25">
      <c r="A16" s="30"/>
      <c r="B16" s="162">
        <v>2017</v>
      </c>
      <c r="C16" s="163">
        <v>1750</v>
      </c>
      <c r="D16" s="164">
        <v>975</v>
      </c>
      <c r="E16" s="165"/>
      <c r="F16" s="166"/>
      <c r="G16" s="172"/>
      <c r="H16" s="172"/>
      <c r="I16" s="67"/>
      <c r="J16" s="182"/>
      <c r="K16" s="182"/>
      <c r="L16" s="182"/>
      <c r="M16" s="182"/>
    </row>
    <row r="17" spans="1:13" x14ac:dyDescent="0.25">
      <c r="A17" s="30"/>
      <c r="B17" s="167">
        <v>2018</v>
      </c>
      <c r="C17" s="168">
        <v>2200</v>
      </c>
      <c r="D17" s="169"/>
      <c r="E17" s="170"/>
      <c r="F17" s="171"/>
      <c r="G17" s="172"/>
      <c r="H17" s="172"/>
      <c r="I17" s="67"/>
      <c r="J17" s="182"/>
      <c r="K17" s="182"/>
      <c r="L17" s="182"/>
      <c r="M17" s="182"/>
    </row>
    <row r="18" spans="1:13" x14ac:dyDescent="0.25">
      <c r="A18" s="30"/>
      <c r="B18" s="173"/>
      <c r="C18" s="174"/>
      <c r="D18" s="164"/>
      <c r="E18" s="165"/>
      <c r="F18" s="165"/>
      <c r="G18" s="172"/>
      <c r="H18" s="172"/>
      <c r="I18" s="67"/>
      <c r="J18" s="182"/>
      <c r="K18" s="182"/>
      <c r="L18" s="182"/>
      <c r="M18" s="182"/>
    </row>
    <row r="19" spans="1:13" x14ac:dyDescent="0.25">
      <c r="A19" s="30"/>
      <c r="B19" s="175">
        <v>1.1499999999999999</v>
      </c>
      <c r="C19" s="176" t="s">
        <v>243</v>
      </c>
      <c r="D19" s="177"/>
      <c r="E19" s="177"/>
      <c r="F19" s="178"/>
      <c r="G19" s="172"/>
      <c r="H19" s="172"/>
      <c r="I19" s="67"/>
      <c r="J19" s="182"/>
      <c r="K19" s="182"/>
      <c r="L19" s="182"/>
      <c r="M19" s="182"/>
    </row>
    <row r="20" spans="1:13" x14ac:dyDescent="0.25">
      <c r="A20" s="30"/>
      <c r="B20" s="179"/>
      <c r="C20" s="180"/>
      <c r="D20" s="151"/>
      <c r="E20" s="151"/>
      <c r="F20" s="151"/>
      <c r="G20" s="172"/>
      <c r="H20" s="172"/>
      <c r="I20" s="67"/>
      <c r="J20" s="182"/>
      <c r="K20" s="182"/>
      <c r="L20" s="182"/>
      <c r="M20" s="182"/>
    </row>
    <row r="21" spans="1:13" x14ac:dyDescent="0.25">
      <c r="A21" s="30"/>
      <c r="B21" s="180" t="s">
        <v>244</v>
      </c>
      <c r="C21" s="180"/>
      <c r="D21" s="151"/>
      <c r="E21" s="151"/>
      <c r="F21" s="151"/>
      <c r="G21" s="172"/>
      <c r="H21" s="172"/>
      <c r="I21" s="67"/>
      <c r="J21" s="182"/>
      <c r="K21" s="182"/>
      <c r="L21" s="182"/>
      <c r="M21" s="182"/>
    </row>
    <row r="22" spans="1:13" x14ac:dyDescent="0.25">
      <c r="A22" s="81"/>
      <c r="B22" s="63"/>
      <c r="C22" s="63"/>
      <c r="D22" s="66"/>
      <c r="E22" s="66"/>
      <c r="F22" s="66"/>
      <c r="G22" s="66"/>
      <c r="H22" s="66"/>
      <c r="I22" s="68"/>
      <c r="J22" s="182"/>
      <c r="K22" s="182"/>
      <c r="L22" s="182"/>
      <c r="M22" s="182"/>
    </row>
    <row r="23" spans="1:13" x14ac:dyDescent="0.25">
      <c r="A23" s="33" t="s">
        <v>2</v>
      </c>
      <c r="B23" s="63" t="s">
        <v>327</v>
      </c>
      <c r="C23" s="63"/>
      <c r="D23" s="66"/>
      <c r="E23" s="66"/>
      <c r="F23" s="66"/>
      <c r="G23" s="66"/>
      <c r="H23" s="66"/>
      <c r="I23" s="68"/>
      <c r="J23" s="182"/>
      <c r="K23" s="182"/>
      <c r="L23" s="182"/>
      <c r="M23" s="182"/>
    </row>
    <row r="24" spans="1:13" ht="15.75" thickBot="1" x14ac:dyDescent="0.3">
      <c r="A24" s="9">
        <f>INDEX('Point Grid'!$C$8:$I$32,MATCH($A$1,'Point Grid'!$A$8:$A$32,0),MATCH(A23,'Point Grid'!$C$7:$I$7,0))</f>
        <v>1.5</v>
      </c>
      <c r="B24" s="63" t="s">
        <v>328</v>
      </c>
      <c r="C24" s="63"/>
      <c r="D24" s="66"/>
      <c r="E24" s="66"/>
      <c r="F24" s="66"/>
      <c r="G24" s="66"/>
      <c r="H24" s="66"/>
      <c r="I24" s="68"/>
      <c r="J24" s="182"/>
      <c r="K24" s="182"/>
      <c r="L24" s="182"/>
      <c r="M24" s="182"/>
    </row>
    <row r="25" spans="1:13" ht="15.75" thickBot="1" x14ac:dyDescent="0.3">
      <c r="A25" s="5"/>
      <c r="B25" s="63"/>
      <c r="C25" s="63"/>
      <c r="D25" s="66"/>
      <c r="E25" s="66"/>
      <c r="F25" s="75"/>
      <c r="G25" s="74"/>
      <c r="H25" s="74"/>
      <c r="I25" s="68"/>
      <c r="J25" s="182"/>
      <c r="K25" s="182"/>
      <c r="L25" s="182"/>
      <c r="M25" s="182"/>
    </row>
    <row r="26" spans="1:13" x14ac:dyDescent="0.25">
      <c r="A26" s="62"/>
      <c r="B26" s="172"/>
      <c r="C26" s="63"/>
      <c r="D26" s="66"/>
      <c r="E26" s="66"/>
      <c r="F26" s="75"/>
      <c r="G26" s="74"/>
      <c r="H26" s="74"/>
      <c r="I26" s="68"/>
      <c r="J26" s="182"/>
      <c r="K26" s="182"/>
      <c r="L26" s="182"/>
      <c r="M26" s="182"/>
    </row>
    <row r="27" spans="1:13" x14ac:dyDescent="0.25">
      <c r="A27" s="33" t="s">
        <v>3</v>
      </c>
      <c r="B27" s="63" t="s">
        <v>245</v>
      </c>
      <c r="C27" s="63"/>
      <c r="D27" s="66"/>
      <c r="E27" s="66"/>
      <c r="F27" s="75"/>
      <c r="G27" s="74"/>
      <c r="H27" s="74"/>
      <c r="I27" s="68"/>
      <c r="J27" s="182"/>
      <c r="K27" s="182"/>
      <c r="L27" s="182"/>
      <c r="M27" s="182"/>
    </row>
    <row r="28" spans="1:13" ht="15.75" thickBot="1" x14ac:dyDescent="0.3">
      <c r="A28" s="9">
        <f>INDEX('Point Grid'!$C$8:$I$32,MATCH($A$1,'Point Grid'!$A$8:$A$32,0),MATCH(A27,'Point Grid'!$C$7:$I$7,0))</f>
        <v>0.25</v>
      </c>
      <c r="B28" s="63" t="s">
        <v>53</v>
      </c>
      <c r="C28" s="63"/>
      <c r="D28" s="66"/>
      <c r="E28" s="66"/>
      <c r="F28" s="75"/>
      <c r="G28" s="74"/>
      <c r="H28" s="74"/>
      <c r="I28" s="68"/>
      <c r="J28" s="182"/>
      <c r="K28" s="182"/>
      <c r="L28" s="182"/>
      <c r="M28" s="182"/>
    </row>
    <row r="29" spans="1:13" ht="15.75" thickBot="1" x14ac:dyDescent="0.3">
      <c r="A29" s="5"/>
      <c r="B29" s="63"/>
      <c r="C29" s="63"/>
      <c r="D29" s="66"/>
      <c r="E29" s="66"/>
      <c r="F29" s="66"/>
      <c r="G29" s="66"/>
      <c r="H29" s="66"/>
      <c r="I29" s="68"/>
      <c r="J29" s="182"/>
      <c r="K29" s="182"/>
      <c r="L29" s="182"/>
      <c r="M29" s="182"/>
    </row>
    <row r="30" spans="1:13" ht="15.75" thickBot="1" x14ac:dyDescent="0.3">
      <c r="A30" s="82"/>
      <c r="B30" s="190"/>
      <c r="C30" s="190"/>
      <c r="D30" s="190"/>
      <c r="E30" s="190"/>
      <c r="F30" s="190"/>
      <c r="G30" s="190"/>
      <c r="H30" s="190"/>
      <c r="I30" s="191"/>
      <c r="J30" s="182"/>
      <c r="K30" s="182"/>
      <c r="L30" s="182"/>
      <c r="M30" s="182"/>
    </row>
    <row r="31" spans="1:13" x14ac:dyDescent="0.25">
      <c r="A31" s="41"/>
      <c r="B31" s="181"/>
      <c r="C31" s="181"/>
      <c r="D31" s="181"/>
      <c r="E31" s="181"/>
      <c r="F31" s="181"/>
      <c r="G31" s="181"/>
      <c r="H31" s="181"/>
      <c r="I31" s="181"/>
      <c r="J31" s="182"/>
      <c r="K31" s="182"/>
      <c r="L31" s="182"/>
      <c r="M31" s="182"/>
    </row>
    <row r="32" spans="1:13" x14ac:dyDescent="0.25">
      <c r="A32" s="41"/>
      <c r="B32" s="181"/>
      <c r="C32" s="181"/>
      <c r="D32" s="181"/>
      <c r="E32" s="181"/>
      <c r="F32" s="181"/>
      <c r="G32" s="181"/>
      <c r="H32" s="181"/>
      <c r="I32" s="181"/>
      <c r="J32" s="182"/>
      <c r="K32" s="182"/>
      <c r="L32" s="182"/>
      <c r="M32" s="182"/>
    </row>
    <row r="33" spans="1:13" x14ac:dyDescent="0.25">
      <c r="A33" s="41"/>
      <c r="B33" s="181"/>
      <c r="C33" s="181"/>
      <c r="D33" s="181"/>
      <c r="E33" s="181"/>
      <c r="F33" s="181"/>
      <c r="G33" s="181"/>
      <c r="H33" s="181"/>
      <c r="I33" s="181"/>
      <c r="J33" s="182"/>
      <c r="K33" s="182"/>
      <c r="L33" s="182"/>
      <c r="M33" s="182"/>
    </row>
    <row r="34" spans="1:13" x14ac:dyDescent="0.25">
      <c r="A34" s="41"/>
      <c r="B34" s="181"/>
      <c r="C34" s="181"/>
      <c r="D34" s="181"/>
      <c r="E34" s="181"/>
      <c r="F34" s="181"/>
      <c r="G34" s="181"/>
      <c r="H34" s="181"/>
      <c r="I34" s="181"/>
      <c r="J34" s="182"/>
      <c r="K34" s="182"/>
      <c r="L34" s="182"/>
      <c r="M34" s="182"/>
    </row>
    <row r="35" spans="1:13" x14ac:dyDescent="0.25">
      <c r="A35" s="41"/>
      <c r="B35" s="181"/>
      <c r="C35" s="181"/>
      <c r="D35" s="181"/>
      <c r="E35" s="181"/>
      <c r="F35" s="181"/>
      <c r="G35" s="181"/>
      <c r="H35" s="181"/>
      <c r="I35" s="181"/>
      <c r="J35" s="182"/>
      <c r="K35" s="182"/>
      <c r="L35" s="182"/>
      <c r="M35" s="182"/>
    </row>
    <row r="36" spans="1:13" x14ac:dyDescent="0.25">
      <c r="A36" s="41"/>
      <c r="B36" s="181"/>
      <c r="C36" s="181"/>
      <c r="D36" s="181"/>
      <c r="E36" s="181"/>
      <c r="F36" s="181"/>
      <c r="G36" s="181"/>
      <c r="H36" s="181"/>
      <c r="I36" s="181"/>
      <c r="J36" s="182"/>
      <c r="K36" s="182"/>
      <c r="L36" s="182"/>
      <c r="M36" s="182"/>
    </row>
    <row r="37" spans="1:13" x14ac:dyDescent="0.25">
      <c r="A37" s="41"/>
      <c r="B37" s="181"/>
      <c r="C37" s="181"/>
      <c r="D37" s="181"/>
      <c r="E37" s="181"/>
      <c r="F37" s="181"/>
      <c r="G37" s="181"/>
      <c r="H37" s="181"/>
      <c r="I37" s="181"/>
      <c r="J37" s="182"/>
      <c r="K37" s="182"/>
      <c r="L37" s="182"/>
      <c r="M37" s="182"/>
    </row>
    <row r="38" spans="1:13" x14ac:dyDescent="0.25">
      <c r="A38" s="41"/>
      <c r="B38" s="181"/>
      <c r="C38" s="181"/>
      <c r="D38" s="181"/>
      <c r="E38" s="181"/>
      <c r="F38" s="181"/>
      <c r="G38" s="181"/>
      <c r="H38" s="181"/>
      <c r="I38" s="181"/>
      <c r="J38" s="182"/>
      <c r="K38" s="182"/>
      <c r="L38" s="182"/>
      <c r="M38" s="182"/>
    </row>
    <row r="39" spans="1:13" x14ac:dyDescent="0.25">
      <c r="A39" s="41"/>
      <c r="B39" s="181"/>
      <c r="C39" s="181"/>
      <c r="D39" s="181"/>
      <c r="E39" s="181"/>
      <c r="F39" s="181"/>
      <c r="G39" s="181"/>
      <c r="H39" s="181"/>
      <c r="I39" s="181"/>
      <c r="J39" s="182"/>
      <c r="K39" s="182"/>
      <c r="L39" s="182"/>
      <c r="M39" s="182"/>
    </row>
    <row r="40" spans="1:13" x14ac:dyDescent="0.25">
      <c r="A40" s="41"/>
      <c r="B40" s="181"/>
      <c r="C40" s="181"/>
      <c r="D40" s="181"/>
      <c r="E40" s="181"/>
      <c r="F40" s="181"/>
      <c r="G40" s="181"/>
      <c r="H40" s="181"/>
      <c r="I40" s="181"/>
      <c r="J40" s="182"/>
      <c r="K40" s="182"/>
      <c r="L40" s="182"/>
      <c r="M40" s="182"/>
    </row>
    <row r="41" spans="1:13" x14ac:dyDescent="0.25">
      <c r="A41" s="41"/>
      <c r="B41" s="181"/>
      <c r="C41" s="181"/>
      <c r="D41" s="181"/>
      <c r="E41" s="181"/>
      <c r="F41" s="181"/>
      <c r="G41" s="181"/>
      <c r="H41" s="181"/>
      <c r="I41" s="181"/>
      <c r="J41" s="182"/>
      <c r="K41" s="182"/>
      <c r="L41" s="182"/>
      <c r="M41" s="182"/>
    </row>
    <row r="42" spans="1:13" x14ac:dyDescent="0.25">
      <c r="A42" s="41"/>
      <c r="B42" s="181"/>
      <c r="C42" s="181"/>
      <c r="D42" s="181"/>
      <c r="E42" s="181"/>
      <c r="F42" s="181"/>
      <c r="G42" s="181"/>
      <c r="H42" s="181"/>
      <c r="I42" s="181"/>
      <c r="J42" s="182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2"/>
      <c r="K43" s="182"/>
      <c r="L43" s="182"/>
      <c r="M43" s="182"/>
    </row>
    <row r="44" spans="1:13" x14ac:dyDescent="0.25">
      <c r="A44" s="41"/>
      <c r="B44" s="181"/>
      <c r="C44" s="181"/>
      <c r="D44" s="181"/>
      <c r="E44" s="181"/>
      <c r="F44" s="181"/>
      <c r="G44" s="181"/>
      <c r="H44" s="181"/>
      <c r="I44" s="181"/>
      <c r="J44" s="182"/>
      <c r="K44" s="182"/>
      <c r="L44" s="182"/>
      <c r="M44" s="182"/>
    </row>
    <row r="45" spans="1:13" x14ac:dyDescent="0.25">
      <c r="A45" s="41"/>
      <c r="B45" s="181"/>
      <c r="C45" s="181"/>
      <c r="D45" s="181"/>
      <c r="E45" s="181"/>
      <c r="F45" s="181"/>
      <c r="G45" s="181"/>
      <c r="H45" s="181"/>
      <c r="I45" s="181"/>
      <c r="J45" s="182"/>
      <c r="K45" s="182"/>
      <c r="L45" s="182"/>
      <c r="M45" s="182"/>
    </row>
    <row r="46" spans="1:13" x14ac:dyDescent="0.25">
      <c r="A46" s="41"/>
      <c r="B46" s="181"/>
      <c r="C46" s="181"/>
      <c r="D46" s="181"/>
      <c r="E46" s="181"/>
      <c r="F46" s="181"/>
      <c r="G46" s="181"/>
      <c r="H46" s="181"/>
      <c r="I46" s="181"/>
      <c r="J46" s="182"/>
      <c r="K46" s="182"/>
      <c r="L46" s="182"/>
      <c r="M46" s="182"/>
    </row>
    <row r="47" spans="1:13" x14ac:dyDescent="0.25">
      <c r="A47" s="41"/>
      <c r="B47" s="181"/>
      <c r="C47" s="181"/>
      <c r="D47" s="181"/>
      <c r="E47" s="181"/>
      <c r="F47" s="181"/>
      <c r="G47" s="181"/>
      <c r="H47" s="181"/>
      <c r="I47" s="181"/>
      <c r="J47" s="182"/>
      <c r="K47" s="182"/>
      <c r="L47" s="182"/>
      <c r="M47" s="182"/>
    </row>
    <row r="48" spans="1:13" x14ac:dyDescent="0.25">
      <c r="A48" s="41"/>
      <c r="B48" s="181"/>
      <c r="C48" s="181"/>
      <c r="D48" s="181"/>
      <c r="E48" s="181"/>
      <c r="F48" s="181"/>
      <c r="G48" s="181"/>
      <c r="H48" s="181"/>
      <c r="I48" s="181"/>
      <c r="J48" s="182"/>
      <c r="K48" s="182"/>
      <c r="L48" s="182"/>
      <c r="M48" s="182"/>
    </row>
    <row r="49" spans="1:13" x14ac:dyDescent="0.25">
      <c r="A49" s="41"/>
      <c r="B49" s="181"/>
      <c r="C49" s="181"/>
      <c r="D49" s="181"/>
      <c r="E49" s="181"/>
      <c r="F49" s="181"/>
      <c r="G49" s="181"/>
      <c r="H49" s="181"/>
      <c r="I49" s="181"/>
      <c r="J49" s="182"/>
      <c r="K49" s="182"/>
      <c r="L49" s="182"/>
      <c r="M49" s="182"/>
    </row>
    <row r="50" spans="1:13" x14ac:dyDescent="0.25">
      <c r="A50" s="41"/>
      <c r="B50" s="181"/>
      <c r="C50" s="181"/>
      <c r="D50" s="181"/>
      <c r="E50" s="181"/>
      <c r="F50" s="181"/>
      <c r="G50" s="181"/>
      <c r="H50" s="181"/>
      <c r="I50" s="181"/>
      <c r="J50" s="182"/>
      <c r="K50" s="182"/>
      <c r="L50" s="182"/>
      <c r="M50" s="182"/>
    </row>
    <row r="51" spans="1:13" x14ac:dyDescent="0.25">
      <c r="B51" s="181"/>
      <c r="C51" s="181"/>
      <c r="D51" s="181"/>
      <c r="E51" s="181"/>
      <c r="F51" s="181"/>
      <c r="G51" s="181"/>
      <c r="H51" s="181"/>
      <c r="I51" s="181"/>
      <c r="J51" s="182"/>
      <c r="K51" s="182"/>
      <c r="L51" s="182"/>
      <c r="M51" s="182"/>
    </row>
    <row r="52" spans="1:13" x14ac:dyDescent="0.25">
      <c r="B52" s="181"/>
      <c r="C52" s="181"/>
      <c r="D52" s="181"/>
      <c r="E52" s="181"/>
      <c r="F52" s="181"/>
      <c r="G52" s="181"/>
      <c r="H52" s="181"/>
      <c r="I52" s="181"/>
      <c r="J52" s="182"/>
      <c r="K52" s="182"/>
      <c r="L52" s="182"/>
      <c r="M52" s="182"/>
    </row>
    <row r="53" spans="1:13" x14ac:dyDescent="0.25">
      <c r="B53" s="41"/>
      <c r="C53" s="41"/>
      <c r="D53" s="41"/>
      <c r="E53" s="41"/>
      <c r="F53" s="41"/>
      <c r="G53" s="41"/>
      <c r="H53" s="41"/>
      <c r="I53" s="41"/>
    </row>
    <row r="54" spans="1:13" x14ac:dyDescent="0.25">
      <c r="B54" s="41"/>
      <c r="C54" s="41"/>
      <c r="D54" s="41"/>
      <c r="E54" s="41"/>
      <c r="F54" s="41"/>
      <c r="G54" s="41"/>
      <c r="H54" s="41"/>
      <c r="I54" s="41"/>
    </row>
    <row r="55" spans="1:13" x14ac:dyDescent="0.25">
      <c r="B55" s="41"/>
      <c r="C55" s="41"/>
      <c r="D55" s="41"/>
      <c r="E55" s="41"/>
      <c r="F55" s="41"/>
      <c r="G55" s="41"/>
      <c r="H55" s="41"/>
      <c r="I55" s="41"/>
    </row>
    <row r="56" spans="1:13" x14ac:dyDescent="0.25">
      <c r="B56" s="41"/>
      <c r="C56" s="41"/>
      <c r="D56" s="41"/>
      <c r="E56" s="41"/>
      <c r="F56" s="41"/>
      <c r="G56" s="41"/>
      <c r="H56" s="41"/>
      <c r="I56" s="41"/>
    </row>
    <row r="57" spans="1:13" x14ac:dyDescent="0.25">
      <c r="B57" s="41"/>
      <c r="C57" s="41"/>
      <c r="D57" s="41"/>
      <c r="E57" s="41"/>
      <c r="F57" s="41"/>
      <c r="G57" s="41"/>
      <c r="H57" s="41"/>
      <c r="I57" s="41"/>
    </row>
    <row r="58" spans="1:13" x14ac:dyDescent="0.25">
      <c r="B58" s="41"/>
      <c r="C58" s="41"/>
      <c r="D58" s="41"/>
      <c r="E58" s="41"/>
      <c r="F58" s="41"/>
      <c r="G58" s="41"/>
      <c r="H58" s="41"/>
      <c r="I58" s="41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55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4" width="13.28515625" style="29" customWidth="1"/>
    <col min="5" max="6" width="15" style="29" customWidth="1"/>
    <col min="7" max="8" width="13.28515625" style="29" customWidth="1"/>
    <col min="9" max="9" width="12" style="29" customWidth="1"/>
    <col min="10" max="10" width="10.7109375" style="29" customWidth="1"/>
    <col min="11" max="16384" width="9.140625" style="29"/>
  </cols>
  <sheetData>
    <row r="1" spans="1:13" x14ac:dyDescent="0.25">
      <c r="A1" s="7">
        <v>19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63" t="s">
        <v>152</v>
      </c>
      <c r="C3" s="63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ht="15.75" thickBot="1" x14ac:dyDescent="0.3">
      <c r="A4" s="138">
        <f>INDEX('Point Grid'!B:B,MATCH($A$1,'Point Grid'!A:A,0))</f>
        <v>3</v>
      </c>
      <c r="B4" s="63"/>
      <c r="C4" s="63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ht="15.75" thickBot="1" x14ac:dyDescent="0.3">
      <c r="A5" s="5"/>
      <c r="B5" s="142" t="s">
        <v>246</v>
      </c>
      <c r="C5" s="140" t="s">
        <v>58</v>
      </c>
      <c r="D5" s="97" t="s">
        <v>44</v>
      </c>
      <c r="E5" s="217"/>
      <c r="F5" s="24"/>
      <c r="G5" s="24"/>
      <c r="H5" s="24"/>
      <c r="I5" s="25"/>
      <c r="J5" s="181"/>
      <c r="K5" s="182"/>
      <c r="L5" s="182"/>
      <c r="M5" s="182"/>
    </row>
    <row r="6" spans="1:13" x14ac:dyDescent="0.25">
      <c r="A6" s="30"/>
      <c r="B6" s="104" t="s">
        <v>43</v>
      </c>
      <c r="C6" s="188" t="s">
        <v>56</v>
      </c>
      <c r="D6" s="286" t="s">
        <v>35</v>
      </c>
      <c r="E6" s="287"/>
      <c r="F6" s="24"/>
      <c r="G6" s="24"/>
      <c r="H6" s="24"/>
      <c r="I6" s="25"/>
      <c r="J6" s="181"/>
      <c r="K6" s="182"/>
      <c r="L6" s="182"/>
      <c r="M6" s="182"/>
    </row>
    <row r="7" spans="1:13" x14ac:dyDescent="0.25">
      <c r="A7" s="30"/>
      <c r="B7" s="76" t="s">
        <v>34</v>
      </c>
      <c r="C7" s="106" t="s">
        <v>247</v>
      </c>
      <c r="D7" s="220" t="s">
        <v>248</v>
      </c>
      <c r="E7" s="288"/>
      <c r="F7" s="66"/>
      <c r="G7" s="66"/>
      <c r="H7" s="66"/>
      <c r="I7" s="67"/>
      <c r="J7" s="181"/>
      <c r="K7" s="182"/>
      <c r="L7" s="182"/>
      <c r="M7" s="182"/>
    </row>
    <row r="8" spans="1:13" x14ac:dyDescent="0.25">
      <c r="A8" s="30"/>
      <c r="B8" s="72">
        <v>2016</v>
      </c>
      <c r="C8" s="289">
        <v>7200</v>
      </c>
      <c r="D8" s="290">
        <v>10400</v>
      </c>
      <c r="E8" s="145"/>
      <c r="F8" s="66"/>
      <c r="G8" s="66"/>
      <c r="H8" s="66"/>
      <c r="I8" s="67"/>
      <c r="J8" s="181"/>
      <c r="K8" s="182"/>
      <c r="L8" s="182"/>
      <c r="M8" s="182"/>
    </row>
    <row r="9" spans="1:13" x14ac:dyDescent="0.25">
      <c r="A9" s="30"/>
      <c r="B9" s="104">
        <v>2017</v>
      </c>
      <c r="C9" s="291">
        <v>6300</v>
      </c>
      <c r="D9" s="292">
        <v>11000</v>
      </c>
      <c r="E9" s="288"/>
      <c r="F9" s="66"/>
      <c r="G9" s="66"/>
      <c r="H9" s="293"/>
      <c r="I9" s="68"/>
      <c r="J9" s="181"/>
      <c r="K9" s="182"/>
      <c r="L9" s="182"/>
      <c r="M9" s="182"/>
    </row>
    <row r="10" spans="1:13" x14ac:dyDescent="0.25">
      <c r="A10" s="30"/>
      <c r="B10" s="265">
        <v>2018</v>
      </c>
      <c r="C10" s="105">
        <v>4700</v>
      </c>
      <c r="D10" s="155">
        <v>11500</v>
      </c>
      <c r="E10" s="288"/>
      <c r="F10" s="66"/>
      <c r="G10" s="66"/>
      <c r="H10" s="293"/>
      <c r="I10" s="68"/>
      <c r="J10" s="181"/>
      <c r="K10" s="182"/>
      <c r="L10" s="182"/>
      <c r="M10" s="182"/>
    </row>
    <row r="11" spans="1:13" x14ac:dyDescent="0.25">
      <c r="A11" s="33"/>
      <c r="B11" s="172"/>
      <c r="C11" s="63"/>
      <c r="D11" s="172"/>
      <c r="E11" s="65"/>
      <c r="F11" s="66"/>
      <c r="G11" s="66"/>
      <c r="H11" s="293"/>
      <c r="I11" s="68"/>
      <c r="J11" s="181"/>
      <c r="K11" s="182"/>
      <c r="L11" s="182"/>
      <c r="M11" s="182"/>
    </row>
    <row r="12" spans="1:13" x14ac:dyDescent="0.25">
      <c r="A12" s="9"/>
      <c r="B12" s="470" t="s">
        <v>249</v>
      </c>
      <c r="C12" s="471"/>
      <c r="D12" s="471"/>
      <c r="E12" s="472"/>
      <c r="F12" s="66"/>
      <c r="G12" s="66"/>
      <c r="H12" s="293"/>
      <c r="I12" s="68"/>
      <c r="J12" s="181"/>
      <c r="K12" s="182"/>
      <c r="L12" s="182"/>
      <c r="M12" s="182"/>
    </row>
    <row r="13" spans="1:13" x14ac:dyDescent="0.25">
      <c r="A13" s="81"/>
      <c r="B13" s="143" t="s">
        <v>250</v>
      </c>
      <c r="C13" s="107" t="s">
        <v>251</v>
      </c>
      <c r="D13" s="207" t="s">
        <v>252</v>
      </c>
      <c r="E13" s="108" t="s">
        <v>253</v>
      </c>
      <c r="F13" s="66"/>
      <c r="G13" s="66"/>
      <c r="H13" s="293"/>
      <c r="I13" s="68"/>
      <c r="J13" s="181"/>
      <c r="K13" s="182"/>
      <c r="L13" s="182"/>
      <c r="M13" s="182"/>
    </row>
    <row r="14" spans="1:13" x14ac:dyDescent="0.25">
      <c r="A14" s="30"/>
      <c r="B14" s="106">
        <v>1.764</v>
      </c>
      <c r="C14" s="397">
        <v>1.26</v>
      </c>
      <c r="D14" s="397">
        <v>1.05</v>
      </c>
      <c r="E14" s="398">
        <v>1</v>
      </c>
      <c r="F14" s="63"/>
      <c r="G14" s="24"/>
      <c r="H14" s="199"/>
      <c r="I14" s="25"/>
      <c r="J14" s="181"/>
      <c r="K14" s="182"/>
      <c r="L14" s="182"/>
      <c r="M14" s="182"/>
    </row>
    <row r="15" spans="1:13" x14ac:dyDescent="0.25">
      <c r="A15" s="33"/>
      <c r="B15" s="63"/>
      <c r="C15" s="63"/>
      <c r="D15" s="63"/>
      <c r="E15" s="63"/>
      <c r="F15" s="63"/>
      <c r="G15" s="24"/>
      <c r="H15" s="199"/>
      <c r="I15" s="25"/>
      <c r="J15" s="181"/>
      <c r="K15" s="182"/>
      <c r="L15" s="182"/>
      <c r="M15" s="182"/>
    </row>
    <row r="16" spans="1:13" x14ac:dyDescent="0.25">
      <c r="A16" s="9"/>
      <c r="B16" s="473" t="s">
        <v>254</v>
      </c>
      <c r="C16" s="474"/>
      <c r="D16" s="24"/>
      <c r="E16" s="294" t="s">
        <v>36</v>
      </c>
      <c r="F16" s="252" t="s">
        <v>39</v>
      </c>
      <c r="G16" s="24"/>
      <c r="H16" s="199"/>
      <c r="I16" s="25"/>
      <c r="J16" s="181"/>
      <c r="K16" s="182"/>
      <c r="L16" s="182"/>
      <c r="M16" s="182"/>
    </row>
    <row r="17" spans="1:13" x14ac:dyDescent="0.25">
      <c r="A17" s="62"/>
      <c r="B17" s="109" t="s">
        <v>210</v>
      </c>
      <c r="C17" s="230">
        <v>0.03</v>
      </c>
      <c r="D17" s="24"/>
      <c r="E17" s="187" t="s">
        <v>255</v>
      </c>
      <c r="F17" s="232">
        <v>0.04</v>
      </c>
      <c r="G17" s="24"/>
      <c r="H17" s="199"/>
      <c r="I17" s="25"/>
      <c r="J17" s="181"/>
      <c r="K17" s="182"/>
      <c r="L17" s="182"/>
      <c r="M17" s="182"/>
    </row>
    <row r="18" spans="1:13" x14ac:dyDescent="0.25">
      <c r="A18" s="30"/>
      <c r="B18" s="98" t="s">
        <v>35</v>
      </c>
      <c r="C18" s="233">
        <v>0.02</v>
      </c>
      <c r="D18" s="24"/>
      <c r="E18" s="98" t="s">
        <v>37</v>
      </c>
      <c r="F18" s="233">
        <v>0.02</v>
      </c>
      <c r="G18" s="24"/>
      <c r="H18" s="199"/>
      <c r="I18" s="25"/>
      <c r="J18" s="181"/>
      <c r="K18" s="182"/>
      <c r="L18" s="182"/>
      <c r="M18" s="182"/>
    </row>
    <row r="19" spans="1:13" x14ac:dyDescent="0.25">
      <c r="A19" s="30"/>
      <c r="B19" s="24"/>
      <c r="C19" s="24"/>
      <c r="D19" s="24"/>
      <c r="E19" s="24"/>
      <c r="F19" s="24"/>
      <c r="G19" s="24"/>
      <c r="H19" s="199"/>
      <c r="I19" s="25"/>
      <c r="J19" s="181"/>
      <c r="K19" s="182"/>
      <c r="L19" s="182"/>
      <c r="M19" s="182"/>
    </row>
    <row r="20" spans="1:13" x14ac:dyDescent="0.25">
      <c r="A20" s="30"/>
      <c r="B20" s="24" t="s">
        <v>257</v>
      </c>
      <c r="C20" s="24"/>
      <c r="D20" s="24"/>
      <c r="E20" s="24"/>
      <c r="F20" s="24"/>
      <c r="G20" s="24"/>
      <c r="H20" s="199"/>
      <c r="I20" s="25"/>
      <c r="J20" s="181"/>
      <c r="K20" s="182"/>
      <c r="L20" s="182"/>
      <c r="M20" s="182"/>
    </row>
    <row r="21" spans="1:13" x14ac:dyDescent="0.25">
      <c r="A21" s="30"/>
      <c r="B21" s="24"/>
      <c r="C21" s="24"/>
      <c r="D21" s="24"/>
      <c r="E21" s="24"/>
      <c r="F21" s="24"/>
      <c r="G21" s="24"/>
      <c r="H21" s="199"/>
      <c r="I21" s="25"/>
      <c r="J21" s="181"/>
      <c r="K21" s="182"/>
      <c r="L21" s="182"/>
      <c r="M21" s="182"/>
    </row>
    <row r="22" spans="1:13" x14ac:dyDescent="0.25">
      <c r="A22" s="30"/>
      <c r="B22" s="24" t="s">
        <v>256</v>
      </c>
      <c r="C22" s="24"/>
      <c r="D22" s="24"/>
      <c r="E22" s="24"/>
      <c r="F22" s="24"/>
      <c r="G22" s="24"/>
      <c r="H22" s="199"/>
      <c r="I22" s="25"/>
      <c r="J22" s="181"/>
      <c r="K22" s="182"/>
      <c r="L22" s="182"/>
      <c r="M22" s="182"/>
    </row>
    <row r="23" spans="1:13" ht="15.75" thickBot="1" x14ac:dyDescent="0.3">
      <c r="A23" s="32"/>
      <c r="B23" s="240"/>
      <c r="C23" s="240"/>
      <c r="D23" s="240"/>
      <c r="E23" s="240"/>
      <c r="F23" s="240"/>
      <c r="G23" s="240"/>
      <c r="H23" s="295"/>
      <c r="I23" s="242"/>
      <c r="J23" s="181"/>
      <c r="K23" s="182"/>
      <c r="L23" s="182"/>
      <c r="M23" s="182"/>
    </row>
    <row r="24" spans="1:13" x14ac:dyDescent="0.25">
      <c r="A24" s="41"/>
      <c r="B24" s="181"/>
      <c r="C24" s="181"/>
      <c r="D24" s="181"/>
      <c r="E24" s="181"/>
      <c r="F24" s="181"/>
      <c r="G24" s="181"/>
      <c r="H24" s="181"/>
      <c r="I24" s="181"/>
      <c r="J24" s="181"/>
      <c r="K24" s="182"/>
      <c r="L24" s="182"/>
      <c r="M24" s="182"/>
    </row>
    <row r="25" spans="1:13" x14ac:dyDescent="0.25">
      <c r="A25" s="41"/>
      <c r="B25" s="181"/>
      <c r="C25" s="181"/>
      <c r="D25" s="181"/>
      <c r="E25" s="181"/>
      <c r="F25" s="181"/>
      <c r="G25" s="181"/>
      <c r="H25" s="181"/>
      <c r="I25" s="181"/>
      <c r="J25" s="181"/>
      <c r="K25" s="182"/>
      <c r="L25" s="182"/>
      <c r="M25" s="182"/>
    </row>
    <row r="26" spans="1:13" x14ac:dyDescent="0.25">
      <c r="A26" s="41"/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M26" s="182"/>
    </row>
    <row r="27" spans="1:13" x14ac:dyDescent="0.25">
      <c r="A27" s="41"/>
      <c r="B27" s="181"/>
      <c r="C27" s="181"/>
      <c r="D27" s="181"/>
      <c r="E27" s="181"/>
      <c r="F27" s="181"/>
      <c r="G27" s="181"/>
      <c r="H27" s="181"/>
      <c r="I27" s="181"/>
      <c r="J27" s="181"/>
      <c r="K27" s="182"/>
      <c r="L27" s="182"/>
      <c r="M27" s="182"/>
    </row>
    <row r="28" spans="1:13" x14ac:dyDescent="0.25">
      <c r="A28" s="41"/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M28" s="182"/>
    </row>
    <row r="29" spans="1:13" x14ac:dyDescent="0.25">
      <c r="A29" s="41"/>
      <c r="B29" s="181"/>
      <c r="C29" s="181"/>
      <c r="D29" s="181"/>
      <c r="E29" s="181"/>
      <c r="F29" s="181"/>
      <c r="G29" s="181"/>
      <c r="H29" s="181"/>
      <c r="I29" s="181"/>
      <c r="J29" s="181"/>
      <c r="K29" s="182"/>
      <c r="L29" s="182"/>
      <c r="M29" s="182"/>
    </row>
    <row r="30" spans="1:13" x14ac:dyDescent="0.25">
      <c r="A30" s="41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2"/>
    </row>
    <row r="31" spans="1:13" x14ac:dyDescent="0.25">
      <c r="A31" s="41"/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82"/>
      <c r="M31" s="182"/>
    </row>
    <row r="32" spans="1:13" x14ac:dyDescent="0.25">
      <c r="A32" s="41"/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82"/>
    </row>
    <row r="33" spans="1:13" x14ac:dyDescent="0.25">
      <c r="A33" s="41"/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1:13" x14ac:dyDescent="0.25">
      <c r="A34" s="41"/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182"/>
      <c r="M34" s="182"/>
    </row>
    <row r="35" spans="1:13" x14ac:dyDescent="0.25">
      <c r="A35" s="41"/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1:13" x14ac:dyDescent="0.25">
      <c r="A36" s="41"/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2"/>
    </row>
    <row r="37" spans="1:13" x14ac:dyDescent="0.25">
      <c r="A37" s="41"/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182"/>
      <c r="M37" s="182"/>
    </row>
    <row r="38" spans="1:13" x14ac:dyDescent="0.25">
      <c r="A38" s="41"/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1:13" x14ac:dyDescent="0.25">
      <c r="A39" s="41"/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1:13" x14ac:dyDescent="0.25">
      <c r="A40" s="41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A41" s="41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A42" s="41"/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A44" s="41"/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A45" s="41"/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A46" s="41"/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A47" s="41"/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L47" s="182"/>
      <c r="M47" s="182"/>
    </row>
    <row r="48" spans="1:13" x14ac:dyDescent="0.25"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82"/>
    </row>
    <row r="49" spans="2:13" x14ac:dyDescent="0.25"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2"/>
      <c r="M49" s="182"/>
    </row>
    <row r="50" spans="2:13" x14ac:dyDescent="0.25"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82"/>
      <c r="M50" s="182"/>
    </row>
    <row r="51" spans="2:13" x14ac:dyDescent="0.25"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182"/>
      <c r="M51" s="182"/>
    </row>
    <row r="52" spans="2:13" x14ac:dyDescent="0.25"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182"/>
      <c r="M52" s="182"/>
    </row>
    <row r="53" spans="2:13" x14ac:dyDescent="0.25">
      <c r="B53" s="41"/>
      <c r="C53" s="41"/>
      <c r="D53" s="41"/>
      <c r="E53" s="41"/>
      <c r="F53" s="41"/>
      <c r="G53" s="41"/>
      <c r="H53" s="41"/>
      <c r="I53" s="41"/>
      <c r="J53" s="41"/>
    </row>
    <row r="54" spans="2:13" x14ac:dyDescent="0.25">
      <c r="B54" s="41"/>
      <c r="C54" s="41"/>
      <c r="D54" s="41"/>
      <c r="E54" s="41"/>
      <c r="F54" s="41"/>
      <c r="G54" s="41"/>
      <c r="H54" s="41"/>
      <c r="I54" s="41"/>
      <c r="J54" s="41"/>
    </row>
    <row r="55" spans="2:13" x14ac:dyDescent="0.25">
      <c r="B55" s="41"/>
      <c r="C55" s="41"/>
      <c r="D55" s="41"/>
      <c r="E55" s="41"/>
      <c r="F55" s="41"/>
      <c r="G55" s="41"/>
      <c r="H55" s="41"/>
      <c r="I55" s="41"/>
      <c r="J55" s="41"/>
    </row>
  </sheetData>
  <mergeCells count="3">
    <mergeCell ref="H1:I1"/>
    <mergeCell ref="B12:E12"/>
    <mergeCell ref="B16:C16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8" width="12" style="29" customWidth="1"/>
    <col min="9" max="9" width="9.42578125" style="29" customWidth="1"/>
    <col min="10" max="10" width="10.7109375" style="29" customWidth="1"/>
    <col min="11" max="16384" width="9.140625" style="29"/>
  </cols>
  <sheetData>
    <row r="1" spans="1:13" x14ac:dyDescent="0.25">
      <c r="A1" s="7">
        <v>20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7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63" t="s">
        <v>42</v>
      </c>
      <c r="C3" s="63"/>
      <c r="D3" s="63"/>
      <c r="E3" s="63"/>
      <c r="F3" s="63"/>
      <c r="G3" s="63"/>
      <c r="H3" s="63"/>
      <c r="I3" s="275"/>
      <c r="J3" s="181"/>
      <c r="K3" s="182"/>
      <c r="L3" s="182"/>
      <c r="M3" s="182"/>
    </row>
    <row r="4" spans="1:13" x14ac:dyDescent="0.25">
      <c r="A4" s="9">
        <f>INDEX('Point Grid'!B:B,MATCH($A$1,'Point Grid'!A:A,0))</f>
        <v>2.75</v>
      </c>
      <c r="B4" s="172"/>
      <c r="C4" s="172"/>
      <c r="D4" s="172"/>
      <c r="E4" s="172"/>
      <c r="F4" s="172"/>
      <c r="G4" s="172"/>
      <c r="H4" s="103"/>
      <c r="I4" s="275"/>
      <c r="J4" s="181"/>
      <c r="K4" s="182"/>
      <c r="L4" s="182"/>
      <c r="M4" s="182"/>
    </row>
    <row r="5" spans="1:13" x14ac:dyDescent="0.25">
      <c r="A5" s="9"/>
      <c r="B5" s="473" t="s">
        <v>258</v>
      </c>
      <c r="C5" s="476"/>
      <c r="D5" s="476"/>
      <c r="E5" s="476"/>
      <c r="F5" s="476"/>
      <c r="G5" s="474"/>
      <c r="H5" s="85"/>
      <c r="I5" s="275"/>
      <c r="J5" s="181"/>
      <c r="K5" s="182"/>
      <c r="L5" s="182"/>
      <c r="M5" s="182"/>
    </row>
    <row r="6" spans="1:13" x14ac:dyDescent="0.25">
      <c r="A6" s="9"/>
      <c r="B6" s="143" t="s">
        <v>34</v>
      </c>
      <c r="C6" s="107">
        <v>12</v>
      </c>
      <c r="D6" s="122">
        <v>24</v>
      </c>
      <c r="E6" s="122">
        <v>36</v>
      </c>
      <c r="F6" s="122">
        <v>48</v>
      </c>
      <c r="G6" s="144" t="s">
        <v>259</v>
      </c>
      <c r="H6" s="85"/>
      <c r="I6" s="275"/>
      <c r="J6" s="181"/>
      <c r="K6" s="182"/>
      <c r="L6" s="182"/>
      <c r="M6" s="182"/>
    </row>
    <row r="7" spans="1:13" ht="15.75" customHeight="1" x14ac:dyDescent="0.25">
      <c r="A7" s="30"/>
      <c r="B7" s="104">
        <v>2015</v>
      </c>
      <c r="C7" s="116">
        <v>308</v>
      </c>
      <c r="D7" s="111">
        <v>555</v>
      </c>
      <c r="E7" s="112">
        <v>642</v>
      </c>
      <c r="F7" s="117">
        <v>647</v>
      </c>
      <c r="G7" s="104">
        <v>647</v>
      </c>
      <c r="H7" s="79"/>
      <c r="I7" s="78"/>
      <c r="J7" s="181"/>
      <c r="K7" s="182"/>
      <c r="L7" s="182"/>
      <c r="M7" s="182"/>
    </row>
    <row r="8" spans="1:13" x14ac:dyDescent="0.25">
      <c r="A8" s="30"/>
      <c r="B8" s="104">
        <v>2016</v>
      </c>
      <c r="C8" s="118">
        <v>356</v>
      </c>
      <c r="D8" s="113">
        <v>563</v>
      </c>
      <c r="E8" s="114">
        <v>678</v>
      </c>
      <c r="F8" s="119"/>
      <c r="G8" s="115">
        <v>683</v>
      </c>
      <c r="H8" s="276"/>
      <c r="I8" s="189"/>
      <c r="J8" s="181"/>
      <c r="K8" s="182"/>
      <c r="L8" s="182"/>
      <c r="M8" s="182"/>
    </row>
    <row r="9" spans="1:13" x14ac:dyDescent="0.25">
      <c r="A9" s="30"/>
      <c r="B9" s="185">
        <v>2017</v>
      </c>
      <c r="C9" s="118">
        <v>358</v>
      </c>
      <c r="D9" s="113">
        <v>575</v>
      </c>
      <c r="E9" s="114"/>
      <c r="F9" s="119"/>
      <c r="G9" s="277">
        <v>684</v>
      </c>
      <c r="H9" s="278"/>
      <c r="I9" s="189"/>
      <c r="J9" s="181"/>
      <c r="K9" s="182"/>
      <c r="L9" s="182"/>
      <c r="M9" s="182"/>
    </row>
    <row r="10" spans="1:13" x14ac:dyDescent="0.25">
      <c r="A10" s="30"/>
      <c r="B10" s="265">
        <v>2018</v>
      </c>
      <c r="C10" s="279">
        <v>402</v>
      </c>
      <c r="D10" s="134"/>
      <c r="E10" s="120"/>
      <c r="F10" s="121"/>
      <c r="G10" s="280">
        <v>795</v>
      </c>
      <c r="H10" s="278"/>
      <c r="I10" s="189"/>
      <c r="J10" s="181"/>
      <c r="K10" s="182"/>
      <c r="L10" s="182"/>
      <c r="M10" s="182"/>
    </row>
    <row r="11" spans="1:13" x14ac:dyDescent="0.25">
      <c r="A11" s="30"/>
      <c r="B11" s="475"/>
      <c r="C11" s="475"/>
      <c r="D11" s="278"/>
      <c r="E11" s="278"/>
      <c r="F11" s="278"/>
      <c r="G11" s="278"/>
      <c r="H11" s="278"/>
      <c r="I11" s="189"/>
      <c r="J11" s="181"/>
      <c r="K11" s="182"/>
      <c r="L11" s="182"/>
      <c r="M11" s="182"/>
    </row>
    <row r="12" spans="1:13" x14ac:dyDescent="0.25">
      <c r="A12" s="30"/>
      <c r="B12" s="473" t="s">
        <v>260</v>
      </c>
      <c r="C12" s="476"/>
      <c r="D12" s="476"/>
      <c r="E12" s="476"/>
      <c r="F12" s="474"/>
      <c r="G12" s="103"/>
      <c r="H12" s="278"/>
      <c r="I12" s="189"/>
      <c r="J12" s="181"/>
      <c r="K12" s="182"/>
      <c r="L12" s="182"/>
      <c r="M12" s="182"/>
    </row>
    <row r="13" spans="1:13" x14ac:dyDescent="0.25">
      <c r="A13" s="30"/>
      <c r="B13" s="140" t="s">
        <v>33</v>
      </c>
      <c r="C13" s="141"/>
      <c r="D13" s="141"/>
      <c r="E13" s="141"/>
      <c r="F13" s="142"/>
      <c r="G13" s="103"/>
      <c r="H13" s="278"/>
      <c r="I13" s="189"/>
      <c r="J13" s="181"/>
      <c r="K13" s="182"/>
      <c r="L13" s="182"/>
      <c r="M13" s="182"/>
    </row>
    <row r="14" spans="1:13" x14ac:dyDescent="0.25">
      <c r="A14" s="30"/>
      <c r="B14" s="73" t="s">
        <v>34</v>
      </c>
      <c r="C14" s="125">
        <v>12</v>
      </c>
      <c r="D14" s="123">
        <v>24</v>
      </c>
      <c r="E14" s="123">
        <v>36</v>
      </c>
      <c r="F14" s="124">
        <v>48</v>
      </c>
      <c r="G14" s="85"/>
      <c r="H14" s="79"/>
      <c r="I14" s="189"/>
      <c r="J14" s="181"/>
      <c r="K14" s="182"/>
      <c r="L14" s="182"/>
      <c r="M14" s="182"/>
    </row>
    <row r="15" spans="1:13" s="41" customFormat="1" x14ac:dyDescent="0.25">
      <c r="A15" s="30"/>
      <c r="B15" s="104">
        <v>2015</v>
      </c>
      <c r="C15" s="116">
        <v>375</v>
      </c>
      <c r="D15" s="111">
        <v>745</v>
      </c>
      <c r="E15" s="112">
        <v>906</v>
      </c>
      <c r="F15" s="117">
        <v>916</v>
      </c>
      <c r="G15" s="85"/>
      <c r="H15" s="79"/>
      <c r="I15" s="189"/>
      <c r="J15" s="181"/>
      <c r="K15" s="181"/>
      <c r="L15" s="181"/>
      <c r="M15" s="181"/>
    </row>
    <row r="16" spans="1:13" ht="15.75" customHeight="1" x14ac:dyDescent="0.25">
      <c r="A16" s="30"/>
      <c r="B16" s="104">
        <v>2016</v>
      </c>
      <c r="C16" s="118">
        <v>397</v>
      </c>
      <c r="D16" s="113">
        <v>750</v>
      </c>
      <c r="E16" s="114">
        <v>922</v>
      </c>
      <c r="F16" s="119"/>
      <c r="G16" s="79"/>
      <c r="H16" s="77"/>
      <c r="I16" s="189"/>
      <c r="J16" s="181"/>
      <c r="K16" s="182"/>
      <c r="L16" s="182"/>
      <c r="M16" s="182"/>
    </row>
    <row r="17" spans="1:26" x14ac:dyDescent="0.25">
      <c r="A17" s="30"/>
      <c r="B17" s="185">
        <v>2017</v>
      </c>
      <c r="C17" s="118">
        <v>422</v>
      </c>
      <c r="D17" s="113">
        <v>762</v>
      </c>
      <c r="E17" s="114"/>
      <c r="F17" s="119"/>
      <c r="G17" s="276"/>
      <c r="H17" s="281"/>
      <c r="I17" s="189"/>
      <c r="J17" s="181"/>
      <c r="K17" s="182"/>
      <c r="L17" s="182"/>
      <c r="M17" s="182"/>
    </row>
    <row r="18" spans="1:26" x14ac:dyDescent="0.25">
      <c r="A18" s="30"/>
      <c r="B18" s="265">
        <v>2018</v>
      </c>
      <c r="C18" s="279">
        <v>385</v>
      </c>
      <c r="D18" s="134"/>
      <c r="E18" s="120"/>
      <c r="F18" s="121"/>
      <c r="G18" s="278"/>
      <c r="H18" s="278"/>
      <c r="I18" s="189"/>
      <c r="J18" s="181"/>
      <c r="K18" s="182"/>
      <c r="L18" s="282"/>
      <c r="M18" s="282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30"/>
      <c r="B19" s="475"/>
      <c r="C19" s="475"/>
      <c r="D19" s="278"/>
      <c r="E19" s="278"/>
      <c r="F19" s="278"/>
      <c r="G19" s="278"/>
      <c r="H19" s="278"/>
      <c r="I19" s="189"/>
      <c r="J19" s="181"/>
      <c r="K19" s="182"/>
      <c r="L19" s="282"/>
      <c r="M19" s="282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30"/>
      <c r="B20" s="63" t="s">
        <v>261</v>
      </c>
      <c r="C20" s="86"/>
      <c r="D20" s="80"/>
      <c r="E20" s="80"/>
      <c r="F20" s="80"/>
      <c r="G20" s="278"/>
      <c r="H20" s="278"/>
      <c r="I20" s="189"/>
      <c r="J20" s="181"/>
      <c r="K20" s="182"/>
      <c r="L20" s="282"/>
      <c r="M20" s="283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30"/>
      <c r="B21" s="63" t="s">
        <v>262</v>
      </c>
      <c r="C21" s="87"/>
      <c r="D21" s="87"/>
      <c r="E21" s="88"/>
      <c r="F21" s="64"/>
      <c r="G21" s="278"/>
      <c r="H21" s="278"/>
      <c r="I21" s="189"/>
      <c r="J21" s="181"/>
      <c r="K21" s="182"/>
      <c r="L21" s="282"/>
      <c r="M21" s="283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30"/>
      <c r="B22" s="63" t="s">
        <v>263</v>
      </c>
      <c r="C22" s="89"/>
      <c r="D22" s="89"/>
      <c r="E22" s="70"/>
      <c r="F22" s="71"/>
      <c r="G22" s="79"/>
      <c r="H22" s="284"/>
      <c r="I22" s="189"/>
      <c r="J22" s="181"/>
      <c r="K22" s="182"/>
      <c r="L22" s="282"/>
      <c r="M22" s="283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x14ac:dyDescent="0.25">
      <c r="A23" s="30"/>
      <c r="B23" s="198"/>
      <c r="C23" s="89"/>
      <c r="D23" s="89"/>
      <c r="E23" s="70"/>
      <c r="F23" s="71"/>
      <c r="G23" s="63"/>
      <c r="H23" s="63"/>
      <c r="I23" s="275"/>
      <c r="J23" s="181"/>
      <c r="K23" s="182"/>
      <c r="L23" s="282"/>
      <c r="M23" s="283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33" t="s">
        <v>2</v>
      </c>
      <c r="B24" s="234" t="s">
        <v>264</v>
      </c>
      <c r="C24" s="63"/>
      <c r="D24" s="63"/>
      <c r="E24" s="63"/>
      <c r="F24" s="63"/>
      <c r="G24" s="63"/>
      <c r="H24" s="63"/>
      <c r="I24" s="275"/>
      <c r="J24" s="181"/>
      <c r="K24" s="182"/>
      <c r="L24" s="282"/>
      <c r="M24" s="282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thickBot="1" x14ac:dyDescent="0.3">
      <c r="A25" s="9">
        <f>INDEX('Point Grid'!$C$8:$I$32,MATCH($A$1,'Point Grid'!$A$8:$A$32,0),MATCH(A24,'Point Grid'!$C$7:$I$7,0))</f>
        <v>2.25</v>
      </c>
      <c r="B25" s="172"/>
      <c r="C25" s="63"/>
      <c r="D25" s="63"/>
      <c r="E25" s="63"/>
      <c r="F25" s="63"/>
      <c r="G25" s="63"/>
      <c r="H25" s="63"/>
      <c r="I25" s="275"/>
      <c r="J25" s="181"/>
      <c r="K25" s="182"/>
      <c r="L25" s="282"/>
      <c r="M25" s="282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thickBot="1" x14ac:dyDescent="0.3">
      <c r="A26" s="5"/>
      <c r="B26" s="172"/>
      <c r="C26" s="63"/>
      <c r="D26" s="63"/>
      <c r="E26" s="63"/>
      <c r="F26" s="63"/>
      <c r="G26" s="63"/>
      <c r="H26" s="63"/>
      <c r="I26" s="275"/>
      <c r="J26" s="181"/>
      <c r="K26" s="182"/>
      <c r="L26" s="282"/>
      <c r="M26" s="282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33"/>
      <c r="B27" s="63"/>
      <c r="C27" s="63"/>
      <c r="D27" s="63"/>
      <c r="E27" s="63"/>
      <c r="F27" s="63"/>
      <c r="G27" s="63"/>
      <c r="H27" s="63"/>
      <c r="I27" s="275"/>
      <c r="J27" s="181"/>
      <c r="K27" s="182"/>
      <c r="L27" s="282"/>
      <c r="M27" s="282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3" t="s">
        <v>3</v>
      </c>
      <c r="B28" s="63" t="s">
        <v>265</v>
      </c>
      <c r="C28" s="63"/>
      <c r="D28" s="63"/>
      <c r="E28" s="63"/>
      <c r="F28" s="63"/>
      <c r="G28" s="63"/>
      <c r="H28" s="63"/>
      <c r="I28" s="275"/>
      <c r="J28" s="181"/>
      <c r="K28" s="182"/>
      <c r="L28" s="282"/>
      <c r="M28" s="282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thickBot="1" x14ac:dyDescent="0.3">
      <c r="A29" s="9">
        <f>INDEX('Point Grid'!$C$8:$I$32,MATCH($A$1,'Point Grid'!$A$8:$A$32,0),MATCH(A28,'Point Grid'!$C$7:$I$7,0))</f>
        <v>0.5</v>
      </c>
      <c r="B29" s="172" t="s">
        <v>266</v>
      </c>
      <c r="C29" s="63"/>
      <c r="D29" s="63"/>
      <c r="E29" s="63"/>
      <c r="F29" s="63"/>
      <c r="G29" s="63"/>
      <c r="H29" s="63"/>
      <c r="I29" s="275"/>
      <c r="J29" s="181"/>
      <c r="K29" s="182"/>
      <c r="L29" s="282"/>
      <c r="M29" s="282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thickBot="1" x14ac:dyDescent="0.3">
      <c r="A30" s="5"/>
      <c r="B30" s="172"/>
      <c r="C30" s="63"/>
      <c r="D30" s="63"/>
      <c r="E30" s="63"/>
      <c r="F30" s="63"/>
      <c r="G30" s="63"/>
      <c r="H30" s="63"/>
      <c r="I30" s="275"/>
      <c r="J30" s="181"/>
      <c r="K30" s="182"/>
      <c r="L30" s="282"/>
      <c r="M30" s="282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thickBot="1" x14ac:dyDescent="0.3">
      <c r="A31" s="126"/>
      <c r="B31" s="127"/>
      <c r="C31" s="127"/>
      <c r="D31" s="127"/>
      <c r="E31" s="127"/>
      <c r="F31" s="127"/>
      <c r="G31" s="127"/>
      <c r="H31" s="127"/>
      <c r="I31" s="285"/>
      <c r="J31" s="181"/>
      <c r="K31" s="182"/>
      <c r="L31" s="282"/>
      <c r="M31" s="282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82"/>
    </row>
    <row r="33" spans="2:13" x14ac:dyDescent="0.25"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2:13" x14ac:dyDescent="0.25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2:13" x14ac:dyDescent="0.25"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</row>
    <row r="36" spans="2:13" x14ac:dyDescent="0.25"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</row>
    <row r="37" spans="2:13" x14ac:dyDescent="0.25"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2:13" x14ac:dyDescent="0.25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2:13" x14ac:dyDescent="0.25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2:13" x14ac:dyDescent="0.25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2:13" x14ac:dyDescent="0.25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</row>
    <row r="42" spans="2:13" x14ac:dyDescent="0.25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</row>
    <row r="43" spans="2:13" x14ac:dyDescent="0.25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</row>
    <row r="44" spans="2:13" x14ac:dyDescent="0.25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</row>
    <row r="45" spans="2:13" x14ac:dyDescent="0.25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</row>
    <row r="46" spans="2:13" x14ac:dyDescent="0.25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</row>
    <row r="47" spans="2:13" x14ac:dyDescent="0.25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2:13" x14ac:dyDescent="0.25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</row>
    <row r="49" spans="2:13" x14ac:dyDescent="0.25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2:13" x14ac:dyDescent="0.25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2:13" x14ac:dyDescent="0.25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2:13" x14ac:dyDescent="0.25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</sheetData>
  <mergeCells count="5">
    <mergeCell ref="B11:C11"/>
    <mergeCell ref="H1:I1"/>
    <mergeCell ref="B19:C19"/>
    <mergeCell ref="B5:G5"/>
    <mergeCell ref="B12:F12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4.42578125" style="29" customWidth="1"/>
    <col min="3" max="6" width="11.5703125" style="29" customWidth="1"/>
    <col min="7" max="9" width="10.85546875" style="29" customWidth="1"/>
    <col min="10" max="10" width="10.7109375" style="29" customWidth="1"/>
    <col min="11" max="16384" width="9.140625" style="29"/>
  </cols>
  <sheetData>
    <row r="1" spans="1:13" x14ac:dyDescent="0.25">
      <c r="A1" s="7">
        <v>21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103" t="s">
        <v>42</v>
      </c>
      <c r="C3" s="103"/>
      <c r="D3" s="103"/>
      <c r="E3" s="103"/>
      <c r="F3" s="103"/>
      <c r="G3" s="24"/>
      <c r="H3" s="24"/>
      <c r="I3" s="25"/>
      <c r="J3" s="181"/>
      <c r="K3" s="182"/>
      <c r="L3" s="182"/>
      <c r="M3" s="182"/>
    </row>
    <row r="4" spans="1:13" ht="15.75" thickBot="1" x14ac:dyDescent="0.3">
      <c r="A4" s="9">
        <f>INDEX('Point Grid'!B:B,MATCH($A$1,'Point Grid'!A:A,0))</f>
        <v>2.75</v>
      </c>
      <c r="B4" s="103"/>
      <c r="C4" s="103"/>
      <c r="D4" s="103"/>
      <c r="E4" s="103"/>
      <c r="F4" s="103"/>
      <c r="G4" s="24"/>
      <c r="H4" s="24"/>
      <c r="I4" s="25"/>
      <c r="J4" s="181"/>
      <c r="K4" s="182"/>
      <c r="L4" s="182"/>
      <c r="M4" s="182"/>
    </row>
    <row r="5" spans="1:13" ht="15.75" thickBot="1" x14ac:dyDescent="0.3">
      <c r="A5" s="5"/>
      <c r="B5" s="129" t="s">
        <v>51</v>
      </c>
      <c r="C5" s="129"/>
      <c r="D5" s="129"/>
      <c r="E5" s="129"/>
      <c r="F5" s="130"/>
      <c r="G5" s="24"/>
      <c r="H5" s="24"/>
      <c r="I5" s="25"/>
      <c r="J5" s="181"/>
      <c r="K5" s="182"/>
      <c r="L5" s="182"/>
      <c r="M5" s="182"/>
    </row>
    <row r="6" spans="1:13" x14ac:dyDescent="0.25">
      <c r="A6" s="33"/>
      <c r="B6" s="72" t="s">
        <v>33</v>
      </c>
      <c r="C6" s="131"/>
      <c r="D6" s="131"/>
      <c r="E6" s="132"/>
      <c r="F6" s="133"/>
      <c r="G6" s="24"/>
      <c r="H6" s="24"/>
      <c r="I6" s="25"/>
      <c r="J6" s="181"/>
      <c r="K6" s="182"/>
      <c r="L6" s="182"/>
      <c r="M6" s="182"/>
    </row>
    <row r="7" spans="1:13" x14ac:dyDescent="0.25">
      <c r="A7" s="9"/>
      <c r="B7" s="76" t="s">
        <v>34</v>
      </c>
      <c r="C7" s="134">
        <v>12</v>
      </c>
      <c r="D7" s="134">
        <v>24</v>
      </c>
      <c r="E7" s="120">
        <v>36</v>
      </c>
      <c r="F7" s="121">
        <v>48</v>
      </c>
      <c r="G7" s="263"/>
      <c r="H7" s="24"/>
      <c r="I7" s="25"/>
      <c r="J7" s="181"/>
      <c r="K7" s="182"/>
      <c r="L7" s="182"/>
      <c r="M7" s="182"/>
    </row>
    <row r="8" spans="1:13" x14ac:dyDescent="0.25">
      <c r="A8" s="81"/>
      <c r="B8" s="183">
        <v>2015</v>
      </c>
      <c r="C8" s="229">
        <v>1100</v>
      </c>
      <c r="D8" s="229">
        <v>1650</v>
      </c>
      <c r="E8" s="135">
        <v>1675</v>
      </c>
      <c r="F8" s="136">
        <v>1680</v>
      </c>
      <c r="G8" s="263"/>
      <c r="H8" s="24"/>
      <c r="I8" s="25"/>
      <c r="J8" s="181"/>
      <c r="K8" s="182"/>
      <c r="L8" s="182"/>
      <c r="M8" s="182"/>
    </row>
    <row r="9" spans="1:13" x14ac:dyDescent="0.25">
      <c r="A9" s="30"/>
      <c r="B9" s="185">
        <v>2016</v>
      </c>
      <c r="C9" s="113">
        <v>1250</v>
      </c>
      <c r="D9" s="113">
        <v>1680</v>
      </c>
      <c r="E9" s="114">
        <v>1750</v>
      </c>
      <c r="F9" s="119"/>
      <c r="G9" s="264"/>
      <c r="H9" s="24"/>
      <c r="I9" s="25"/>
      <c r="J9" s="181"/>
      <c r="K9" s="182"/>
      <c r="L9" s="182"/>
      <c r="M9" s="182"/>
    </row>
    <row r="10" spans="1:13" x14ac:dyDescent="0.25">
      <c r="A10" s="33"/>
      <c r="B10" s="185">
        <v>2017</v>
      </c>
      <c r="C10" s="113">
        <v>1200</v>
      </c>
      <c r="D10" s="113">
        <v>1800</v>
      </c>
      <c r="E10" s="114"/>
      <c r="F10" s="119"/>
      <c r="G10" s="89"/>
      <c r="H10" s="24"/>
      <c r="I10" s="25"/>
      <c r="J10" s="181"/>
      <c r="K10" s="182"/>
      <c r="L10" s="182"/>
      <c r="M10" s="182"/>
    </row>
    <row r="11" spans="1:13" x14ac:dyDescent="0.25">
      <c r="A11" s="9"/>
      <c r="B11" s="265">
        <v>2018</v>
      </c>
      <c r="C11" s="134">
        <v>1500</v>
      </c>
      <c r="D11" s="266"/>
      <c r="E11" s="266"/>
      <c r="F11" s="267"/>
      <c r="G11" s="264"/>
      <c r="H11" s="24"/>
      <c r="I11" s="25"/>
      <c r="J11" s="181"/>
      <c r="K11" s="182"/>
      <c r="L11" s="182"/>
      <c r="M11" s="182"/>
    </row>
    <row r="12" spans="1:13" x14ac:dyDescent="0.25">
      <c r="A12" s="62"/>
      <c r="B12" s="103"/>
      <c r="C12" s="85"/>
      <c r="D12" s="110"/>
      <c r="E12" s="110"/>
      <c r="F12" s="110"/>
      <c r="G12" s="89"/>
      <c r="H12" s="24"/>
      <c r="I12" s="25"/>
      <c r="J12" s="181"/>
      <c r="K12" s="182"/>
      <c r="L12" s="182"/>
      <c r="M12" s="182"/>
    </row>
    <row r="13" spans="1:13" x14ac:dyDescent="0.25">
      <c r="A13" s="30"/>
      <c r="B13" s="128" t="s">
        <v>267</v>
      </c>
      <c r="C13" s="129"/>
      <c r="D13" s="129"/>
      <c r="E13" s="129"/>
      <c r="F13" s="130"/>
      <c r="G13" s="264"/>
      <c r="H13" s="24"/>
      <c r="I13" s="25"/>
      <c r="J13" s="181"/>
      <c r="K13" s="182"/>
      <c r="L13" s="182"/>
      <c r="M13" s="182"/>
    </row>
    <row r="14" spans="1:13" x14ac:dyDescent="0.25">
      <c r="A14" s="33"/>
      <c r="B14" s="72" t="s">
        <v>33</v>
      </c>
      <c r="C14" s="131"/>
      <c r="D14" s="131"/>
      <c r="E14" s="132"/>
      <c r="F14" s="133"/>
      <c r="G14" s="89"/>
      <c r="H14" s="24"/>
      <c r="I14" s="25"/>
      <c r="J14" s="181"/>
      <c r="K14" s="182"/>
      <c r="L14" s="182"/>
      <c r="M14" s="182"/>
    </row>
    <row r="15" spans="1:13" x14ac:dyDescent="0.25">
      <c r="A15" s="9"/>
      <c r="B15" s="76" t="s">
        <v>34</v>
      </c>
      <c r="C15" s="134">
        <v>12</v>
      </c>
      <c r="D15" s="134">
        <v>24</v>
      </c>
      <c r="E15" s="120">
        <v>36</v>
      </c>
      <c r="F15" s="121">
        <v>48</v>
      </c>
      <c r="G15" s="264"/>
      <c r="H15" s="24"/>
      <c r="I15" s="25"/>
      <c r="J15" s="181"/>
      <c r="K15" s="182"/>
      <c r="L15" s="182"/>
      <c r="M15" s="182"/>
    </row>
    <row r="16" spans="1:13" x14ac:dyDescent="0.25">
      <c r="A16" s="62"/>
      <c r="B16" s="183">
        <v>2015</v>
      </c>
      <c r="C16" s="229">
        <v>108</v>
      </c>
      <c r="D16" s="229">
        <v>115</v>
      </c>
      <c r="E16" s="135">
        <v>115</v>
      </c>
      <c r="F16" s="136">
        <v>115</v>
      </c>
      <c r="G16" s="89"/>
      <c r="H16" s="24"/>
      <c r="I16" s="25"/>
      <c r="J16" s="181"/>
      <c r="K16" s="182"/>
      <c r="L16" s="182"/>
      <c r="M16" s="182"/>
    </row>
    <row r="17" spans="1:13" x14ac:dyDescent="0.25">
      <c r="A17" s="30"/>
      <c r="B17" s="185">
        <v>2016</v>
      </c>
      <c r="C17" s="113">
        <v>112</v>
      </c>
      <c r="D17" s="113">
        <v>120</v>
      </c>
      <c r="E17" s="114">
        <v>120</v>
      </c>
      <c r="F17" s="119"/>
      <c r="G17" s="24"/>
      <c r="H17" s="24"/>
      <c r="I17" s="25"/>
      <c r="J17" s="181"/>
      <c r="K17" s="182"/>
      <c r="L17" s="182"/>
      <c r="M17" s="182"/>
    </row>
    <row r="18" spans="1:13" x14ac:dyDescent="0.25">
      <c r="A18" s="30"/>
      <c r="B18" s="185">
        <v>2017</v>
      </c>
      <c r="C18" s="113">
        <v>104</v>
      </c>
      <c r="D18" s="113">
        <v>110</v>
      </c>
      <c r="E18" s="114"/>
      <c r="F18" s="119"/>
      <c r="G18" s="24"/>
      <c r="H18" s="24"/>
      <c r="I18" s="25"/>
      <c r="J18" s="181"/>
      <c r="K18" s="182"/>
      <c r="L18" s="182"/>
      <c r="M18" s="182"/>
    </row>
    <row r="19" spans="1:13" x14ac:dyDescent="0.25">
      <c r="A19" s="30"/>
      <c r="B19" s="265">
        <v>2018</v>
      </c>
      <c r="C19" s="134">
        <v>106</v>
      </c>
      <c r="D19" s="266"/>
      <c r="E19" s="266"/>
      <c r="F19" s="267"/>
      <c r="G19" s="24"/>
      <c r="H19" s="24"/>
      <c r="I19" s="25"/>
      <c r="J19" s="181"/>
      <c r="K19" s="182"/>
      <c r="L19" s="182"/>
      <c r="M19" s="182"/>
    </row>
    <row r="20" spans="1:13" x14ac:dyDescent="0.25">
      <c r="A20" s="30"/>
      <c r="B20" s="268"/>
      <c r="C20" s="151"/>
      <c r="D20" s="110"/>
      <c r="E20" s="110"/>
      <c r="F20" s="110"/>
      <c r="G20" s="24"/>
      <c r="H20" s="24"/>
      <c r="I20" s="25"/>
      <c r="J20" s="181"/>
      <c r="K20" s="182"/>
      <c r="L20" s="182"/>
      <c r="M20" s="182"/>
    </row>
    <row r="21" spans="1:13" x14ac:dyDescent="0.25">
      <c r="A21" s="30"/>
      <c r="B21" s="128" t="s">
        <v>268</v>
      </c>
      <c r="C21" s="129"/>
      <c r="D21" s="129"/>
      <c r="E21" s="129"/>
      <c r="F21" s="130"/>
      <c r="G21" s="24"/>
      <c r="H21" s="24"/>
      <c r="I21" s="25"/>
      <c r="J21" s="181"/>
      <c r="K21" s="182"/>
      <c r="L21" s="182"/>
      <c r="M21" s="182"/>
    </row>
    <row r="22" spans="1:13" x14ac:dyDescent="0.25">
      <c r="A22" s="30"/>
      <c r="B22" s="72" t="s">
        <v>33</v>
      </c>
      <c r="C22" s="131"/>
      <c r="D22" s="131"/>
      <c r="E22" s="132"/>
      <c r="F22" s="133"/>
      <c r="G22" s="24"/>
      <c r="H22" s="24"/>
      <c r="I22" s="25"/>
      <c r="J22" s="181"/>
      <c r="K22" s="182"/>
      <c r="L22" s="182"/>
      <c r="M22" s="182"/>
    </row>
    <row r="23" spans="1:13" x14ac:dyDescent="0.25">
      <c r="A23" s="30"/>
      <c r="B23" s="76" t="s">
        <v>34</v>
      </c>
      <c r="C23" s="134">
        <v>12</v>
      </c>
      <c r="D23" s="134">
        <v>24</v>
      </c>
      <c r="E23" s="120">
        <v>36</v>
      </c>
      <c r="F23" s="121">
        <v>48</v>
      </c>
      <c r="G23" s="24"/>
      <c r="H23" s="24"/>
      <c r="I23" s="25"/>
      <c r="J23" s="181"/>
      <c r="K23" s="182"/>
      <c r="L23" s="182"/>
      <c r="M23" s="182"/>
    </row>
    <row r="24" spans="1:13" x14ac:dyDescent="0.25">
      <c r="A24" s="30"/>
      <c r="B24" s="183">
        <v>2015</v>
      </c>
      <c r="C24" s="229">
        <v>560</v>
      </c>
      <c r="D24" s="229">
        <v>1325</v>
      </c>
      <c r="E24" s="135">
        <v>1650</v>
      </c>
      <c r="F24" s="136">
        <v>1680</v>
      </c>
      <c r="G24" s="24"/>
      <c r="H24" s="24"/>
      <c r="I24" s="25"/>
      <c r="J24" s="181"/>
      <c r="K24" s="182"/>
      <c r="L24" s="182"/>
      <c r="M24" s="182"/>
    </row>
    <row r="25" spans="1:13" x14ac:dyDescent="0.25">
      <c r="A25" s="30"/>
      <c r="B25" s="185">
        <v>2016</v>
      </c>
      <c r="C25" s="113">
        <v>650</v>
      </c>
      <c r="D25" s="113">
        <v>1350</v>
      </c>
      <c r="E25" s="114">
        <v>1720</v>
      </c>
      <c r="F25" s="119"/>
      <c r="G25" s="24"/>
      <c r="H25" s="24"/>
      <c r="I25" s="25"/>
      <c r="J25" s="181"/>
      <c r="K25" s="182"/>
      <c r="L25" s="182"/>
      <c r="M25" s="182"/>
    </row>
    <row r="26" spans="1:13" x14ac:dyDescent="0.25">
      <c r="A26" s="30"/>
      <c r="B26" s="185">
        <v>2017</v>
      </c>
      <c r="C26" s="113">
        <v>615</v>
      </c>
      <c r="D26" s="113">
        <v>1305</v>
      </c>
      <c r="E26" s="114"/>
      <c r="F26" s="119"/>
      <c r="G26" s="24"/>
      <c r="H26" s="24"/>
      <c r="I26" s="25"/>
      <c r="J26" s="181"/>
      <c r="K26" s="182"/>
      <c r="L26" s="182"/>
      <c r="M26" s="182"/>
    </row>
    <row r="27" spans="1:13" x14ac:dyDescent="0.25">
      <c r="A27" s="30"/>
      <c r="B27" s="265">
        <v>2018</v>
      </c>
      <c r="C27" s="134">
        <v>625</v>
      </c>
      <c r="D27" s="266"/>
      <c r="E27" s="266"/>
      <c r="F27" s="267"/>
      <c r="G27" s="24"/>
      <c r="H27" s="24"/>
      <c r="I27" s="25"/>
      <c r="J27" s="181"/>
      <c r="K27" s="182"/>
      <c r="L27" s="182"/>
      <c r="M27" s="182"/>
    </row>
    <row r="28" spans="1:13" x14ac:dyDescent="0.25">
      <c r="A28" s="30"/>
      <c r="B28" s="269"/>
      <c r="C28" s="110"/>
      <c r="D28" s="110"/>
      <c r="E28" s="110"/>
      <c r="F28" s="110"/>
      <c r="G28" s="24"/>
      <c r="H28" s="24"/>
      <c r="I28" s="25"/>
      <c r="J28" s="181"/>
      <c r="K28" s="182"/>
      <c r="L28" s="182"/>
      <c r="M28" s="182"/>
    </row>
    <row r="29" spans="1:13" x14ac:dyDescent="0.25">
      <c r="A29" s="30"/>
      <c r="B29" s="128" t="s">
        <v>269</v>
      </c>
      <c r="C29" s="129"/>
      <c r="D29" s="129"/>
      <c r="E29" s="129"/>
      <c r="F29" s="130"/>
      <c r="G29" s="24"/>
      <c r="H29" s="24"/>
      <c r="I29" s="25"/>
      <c r="J29" s="181"/>
      <c r="K29" s="182"/>
      <c r="L29" s="182"/>
      <c r="M29" s="182"/>
    </row>
    <row r="30" spans="1:13" x14ac:dyDescent="0.25">
      <c r="A30" s="30"/>
      <c r="B30" s="72" t="s">
        <v>33</v>
      </c>
      <c r="C30" s="131"/>
      <c r="D30" s="131"/>
      <c r="E30" s="132"/>
      <c r="F30" s="133"/>
      <c r="G30" s="24"/>
      <c r="H30" s="24"/>
      <c r="I30" s="25"/>
      <c r="J30" s="181"/>
      <c r="K30" s="182"/>
      <c r="L30" s="182"/>
      <c r="M30" s="182"/>
    </row>
    <row r="31" spans="1:13" x14ac:dyDescent="0.25">
      <c r="A31" s="81"/>
      <c r="B31" s="76" t="s">
        <v>34</v>
      </c>
      <c r="C31" s="134">
        <v>12</v>
      </c>
      <c r="D31" s="134">
        <v>24</v>
      </c>
      <c r="E31" s="120">
        <v>36</v>
      </c>
      <c r="F31" s="121">
        <v>48</v>
      </c>
      <c r="G31" s="172"/>
      <c r="H31" s="172"/>
      <c r="I31" s="189"/>
      <c r="J31" s="181"/>
      <c r="K31" s="182"/>
      <c r="L31" s="182"/>
      <c r="M31" s="182"/>
    </row>
    <row r="32" spans="1:13" x14ac:dyDescent="0.25">
      <c r="A32" s="81"/>
      <c r="B32" s="183">
        <v>2015</v>
      </c>
      <c r="C32" s="229">
        <v>78</v>
      </c>
      <c r="D32" s="229">
        <v>106</v>
      </c>
      <c r="E32" s="135">
        <v>114</v>
      </c>
      <c r="F32" s="136">
        <v>115</v>
      </c>
      <c r="G32" s="172"/>
      <c r="H32" s="172"/>
      <c r="I32" s="189"/>
      <c r="J32" s="181"/>
      <c r="K32" s="182"/>
      <c r="L32" s="182"/>
      <c r="M32" s="182"/>
    </row>
    <row r="33" spans="1:13" x14ac:dyDescent="0.25">
      <c r="A33" s="81"/>
      <c r="B33" s="185">
        <v>2016</v>
      </c>
      <c r="C33" s="113">
        <v>80</v>
      </c>
      <c r="D33" s="113">
        <v>111</v>
      </c>
      <c r="E33" s="114">
        <v>118</v>
      </c>
      <c r="F33" s="119"/>
      <c r="G33" s="172"/>
      <c r="H33" s="172"/>
      <c r="I33" s="189"/>
      <c r="J33" s="181"/>
      <c r="K33" s="182"/>
      <c r="L33" s="182"/>
      <c r="M33" s="182"/>
    </row>
    <row r="34" spans="1:13" x14ac:dyDescent="0.25">
      <c r="A34" s="81"/>
      <c r="B34" s="185">
        <v>2017</v>
      </c>
      <c r="C34" s="113">
        <v>75</v>
      </c>
      <c r="D34" s="113">
        <v>99</v>
      </c>
      <c r="E34" s="114"/>
      <c r="F34" s="119"/>
      <c r="G34" s="172"/>
      <c r="H34" s="172"/>
      <c r="I34" s="189"/>
      <c r="J34" s="181"/>
      <c r="K34" s="182"/>
      <c r="L34" s="182"/>
      <c r="M34" s="182"/>
    </row>
    <row r="35" spans="1:13" x14ac:dyDescent="0.25">
      <c r="A35" s="81"/>
      <c r="B35" s="265">
        <v>2018</v>
      </c>
      <c r="C35" s="134">
        <v>82</v>
      </c>
      <c r="D35" s="266"/>
      <c r="E35" s="266"/>
      <c r="F35" s="267"/>
      <c r="G35" s="172"/>
      <c r="H35" s="172"/>
      <c r="I35" s="189"/>
      <c r="J35" s="181"/>
      <c r="K35" s="182"/>
      <c r="L35" s="182"/>
      <c r="M35" s="182"/>
    </row>
    <row r="36" spans="1:13" x14ac:dyDescent="0.25">
      <c r="A36" s="81"/>
      <c r="B36" s="270"/>
      <c r="C36" s="270"/>
      <c r="D36" s="270"/>
      <c r="E36" s="270"/>
      <c r="F36" s="270"/>
      <c r="G36" s="172"/>
      <c r="H36" s="172"/>
      <c r="I36" s="189"/>
      <c r="J36" s="181"/>
      <c r="K36" s="182"/>
      <c r="L36" s="182"/>
      <c r="M36" s="182"/>
    </row>
    <row r="37" spans="1:13" x14ac:dyDescent="0.25">
      <c r="A37" s="81"/>
      <c r="B37" s="271">
        <v>0.05</v>
      </c>
      <c r="C37" s="272" t="s">
        <v>52</v>
      </c>
      <c r="D37" s="273"/>
      <c r="E37" s="273"/>
      <c r="F37" s="274"/>
      <c r="G37" s="172"/>
      <c r="H37" s="172"/>
      <c r="I37" s="189"/>
      <c r="J37" s="181"/>
      <c r="K37" s="182"/>
      <c r="L37" s="182"/>
      <c r="M37" s="182"/>
    </row>
    <row r="38" spans="1:13" x14ac:dyDescent="0.25">
      <c r="A38" s="81"/>
      <c r="B38" s="270"/>
      <c r="C38" s="270"/>
      <c r="D38" s="270"/>
      <c r="E38" s="270"/>
      <c r="F38" s="270"/>
      <c r="G38" s="172"/>
      <c r="H38" s="172"/>
      <c r="I38" s="189"/>
      <c r="J38" s="181"/>
      <c r="K38" s="182"/>
      <c r="L38" s="182"/>
      <c r="M38" s="182"/>
    </row>
    <row r="39" spans="1:13" x14ac:dyDescent="0.25">
      <c r="A39" s="81"/>
      <c r="B39" s="270" t="s">
        <v>270</v>
      </c>
      <c r="C39" s="270"/>
      <c r="D39" s="270"/>
      <c r="E39" s="270"/>
      <c r="F39" s="270"/>
      <c r="G39" s="172"/>
      <c r="H39" s="172"/>
      <c r="I39" s="189"/>
      <c r="J39" s="181"/>
      <c r="K39" s="182"/>
      <c r="L39" s="182"/>
      <c r="M39" s="182"/>
    </row>
    <row r="40" spans="1:13" x14ac:dyDescent="0.25">
      <c r="A40" s="81"/>
      <c r="B40" s="270"/>
      <c r="C40" s="270"/>
      <c r="D40" s="270"/>
      <c r="E40" s="270"/>
      <c r="F40" s="270"/>
      <c r="G40" s="172"/>
      <c r="H40" s="172"/>
      <c r="I40" s="189"/>
      <c r="J40" s="181"/>
      <c r="K40" s="182"/>
      <c r="L40" s="182"/>
      <c r="M40" s="182"/>
    </row>
    <row r="41" spans="1:13" x14ac:dyDescent="0.25">
      <c r="A41" s="81"/>
      <c r="B41" s="270" t="s">
        <v>271</v>
      </c>
      <c r="C41" s="270"/>
      <c r="D41" s="270"/>
      <c r="E41" s="270"/>
      <c r="F41" s="270"/>
      <c r="G41" s="172"/>
      <c r="H41" s="172"/>
      <c r="I41" s="189"/>
      <c r="J41" s="181"/>
      <c r="K41" s="182"/>
      <c r="L41" s="182"/>
      <c r="M41" s="182"/>
    </row>
    <row r="42" spans="1:13" ht="15.75" thickBot="1" x14ac:dyDescent="0.3">
      <c r="A42" s="82"/>
      <c r="B42" s="190"/>
      <c r="C42" s="190"/>
      <c r="D42" s="190"/>
      <c r="E42" s="190"/>
      <c r="F42" s="190"/>
      <c r="G42" s="190"/>
      <c r="H42" s="190"/>
      <c r="I42" s="191"/>
      <c r="J42" s="181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A44" s="41"/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L47" s="182"/>
      <c r="M47" s="182"/>
    </row>
    <row r="48" spans="1:13" x14ac:dyDescent="0.25"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82"/>
    </row>
    <row r="49" spans="2:13" x14ac:dyDescent="0.25"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2"/>
      <c r="M49" s="182"/>
    </row>
    <row r="50" spans="2:13" x14ac:dyDescent="0.25"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82"/>
      <c r="M50" s="182"/>
    </row>
    <row r="51" spans="2:13" x14ac:dyDescent="0.25"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182"/>
      <c r="M51" s="182"/>
    </row>
    <row r="52" spans="2:13" x14ac:dyDescent="0.25">
      <c r="B52" s="181"/>
      <c r="C52" s="181"/>
      <c r="D52" s="181"/>
      <c r="E52" s="181"/>
      <c r="F52" s="181"/>
      <c r="G52" s="181"/>
      <c r="H52" s="181"/>
      <c r="I52" s="181"/>
      <c r="J52" s="181"/>
      <c r="K52" s="182"/>
      <c r="L52" s="182"/>
      <c r="M52" s="182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5" width="16.7109375" style="29" customWidth="1"/>
    <col min="6" max="9" width="11.42578125" style="29" customWidth="1"/>
    <col min="10" max="10" width="10.7109375" style="29" customWidth="1"/>
    <col min="11" max="16384" width="9.140625" style="29"/>
  </cols>
  <sheetData>
    <row r="1" spans="1:13" x14ac:dyDescent="0.25">
      <c r="A1" s="7">
        <v>22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63" t="s">
        <v>152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Grid'!B:B,MATCH($A$1,'Point Grid'!A:A,0))</f>
        <v>2.25</v>
      </c>
      <c r="B4" s="172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x14ac:dyDescent="0.25">
      <c r="A5" s="30"/>
      <c r="B5" s="243" t="s">
        <v>275</v>
      </c>
      <c r="C5" s="244"/>
      <c r="D5" s="244"/>
      <c r="E5" s="245"/>
      <c r="F5" s="24"/>
      <c r="G5" s="24"/>
      <c r="H5" s="24"/>
      <c r="I5" s="25"/>
      <c r="J5" s="181"/>
      <c r="K5" s="182"/>
      <c r="L5" s="182"/>
      <c r="M5" s="182"/>
    </row>
    <row r="6" spans="1:13" x14ac:dyDescent="0.25">
      <c r="A6" s="30"/>
      <c r="B6" s="246" t="s">
        <v>276</v>
      </c>
      <c r="C6" s="247"/>
      <c r="D6" s="247"/>
      <c r="E6" s="248"/>
      <c r="F6" s="24"/>
      <c r="G6" s="24"/>
      <c r="H6" s="24"/>
      <c r="I6" s="25"/>
      <c r="J6" s="181"/>
      <c r="K6" s="182"/>
      <c r="L6" s="182"/>
      <c r="M6" s="182"/>
    </row>
    <row r="7" spans="1:13" x14ac:dyDescent="0.25">
      <c r="A7" s="81"/>
      <c r="B7" s="249" t="s">
        <v>277</v>
      </c>
      <c r="C7" s="250">
        <v>12</v>
      </c>
      <c r="D7" s="251">
        <v>24</v>
      </c>
      <c r="E7" s="252">
        <v>36</v>
      </c>
      <c r="F7" s="24"/>
      <c r="G7" s="24"/>
      <c r="H7" s="24"/>
      <c r="I7" s="25"/>
      <c r="J7" s="181"/>
      <c r="K7" s="182"/>
      <c r="L7" s="182"/>
      <c r="M7" s="182"/>
    </row>
    <row r="8" spans="1:13" x14ac:dyDescent="0.25">
      <c r="A8" s="81"/>
      <c r="B8" s="183">
        <v>2015</v>
      </c>
      <c r="C8" s="221">
        <v>17500</v>
      </c>
      <c r="D8" s="222">
        <v>21500</v>
      </c>
      <c r="E8" s="227">
        <v>24000</v>
      </c>
      <c r="F8" s="24"/>
      <c r="G8" s="24"/>
      <c r="H8" s="24"/>
      <c r="I8" s="25"/>
      <c r="J8" s="181"/>
      <c r="K8" s="182"/>
      <c r="L8" s="182"/>
      <c r="M8" s="182"/>
    </row>
    <row r="9" spans="1:13" x14ac:dyDescent="0.25">
      <c r="A9" s="81"/>
      <c r="B9" s="187">
        <v>2016</v>
      </c>
      <c r="C9" s="224">
        <v>19000</v>
      </c>
      <c r="D9" s="223">
        <v>23500</v>
      </c>
      <c r="E9" s="253">
        <v>25700</v>
      </c>
      <c r="F9" s="24"/>
      <c r="G9" s="24"/>
      <c r="H9" s="24"/>
      <c r="I9" s="25"/>
      <c r="J9" s="181"/>
      <c r="K9" s="182"/>
      <c r="L9" s="182"/>
      <c r="M9" s="182"/>
    </row>
    <row r="10" spans="1:13" x14ac:dyDescent="0.25">
      <c r="A10" s="81"/>
      <c r="B10" s="187">
        <v>2017</v>
      </c>
      <c r="C10" s="224">
        <v>18500</v>
      </c>
      <c r="D10" s="223">
        <v>22800</v>
      </c>
      <c r="E10" s="253"/>
      <c r="F10" s="24"/>
      <c r="G10" s="24"/>
      <c r="H10" s="24"/>
      <c r="I10" s="25"/>
      <c r="J10" s="181"/>
      <c r="K10" s="182"/>
      <c r="L10" s="182"/>
      <c r="M10" s="182"/>
    </row>
    <row r="11" spans="1:13" x14ac:dyDescent="0.25">
      <c r="A11" s="81"/>
      <c r="B11" s="98">
        <v>2018</v>
      </c>
      <c r="C11" s="225">
        <v>18100</v>
      </c>
      <c r="D11" s="254"/>
      <c r="E11" s="228"/>
      <c r="F11" s="24"/>
      <c r="G11" s="24"/>
      <c r="H11" s="24"/>
      <c r="I11" s="25"/>
      <c r="J11" s="181"/>
      <c r="K11" s="182"/>
      <c r="L11" s="182"/>
      <c r="M11" s="182"/>
    </row>
    <row r="12" spans="1:13" x14ac:dyDescent="0.25">
      <c r="A12" s="81"/>
      <c r="B12" s="110"/>
      <c r="C12" s="110"/>
      <c r="D12" s="110"/>
      <c r="E12" s="110"/>
      <c r="F12" s="110"/>
      <c r="G12" s="110"/>
      <c r="H12" s="24"/>
      <c r="I12" s="25"/>
      <c r="J12" s="181"/>
      <c r="K12" s="182"/>
      <c r="L12" s="182"/>
      <c r="M12" s="182"/>
    </row>
    <row r="13" spans="1:13" x14ac:dyDescent="0.25">
      <c r="A13" s="81"/>
      <c r="B13" s="201" t="s">
        <v>278</v>
      </c>
      <c r="C13" s="202"/>
      <c r="D13" s="202"/>
      <c r="E13" s="255"/>
      <c r="F13" s="110"/>
      <c r="G13" s="110"/>
      <c r="H13" s="24"/>
      <c r="I13" s="25"/>
      <c r="J13" s="181"/>
      <c r="K13" s="182"/>
      <c r="L13" s="182"/>
      <c r="M13" s="182"/>
    </row>
    <row r="14" spans="1:13" x14ac:dyDescent="0.25">
      <c r="A14" s="81"/>
      <c r="B14" s="249" t="s">
        <v>277</v>
      </c>
      <c r="C14" s="250">
        <v>12</v>
      </c>
      <c r="D14" s="251">
        <v>24</v>
      </c>
      <c r="E14" s="208">
        <v>36</v>
      </c>
      <c r="F14" s="199"/>
      <c r="G14" s="199"/>
      <c r="H14" s="24"/>
      <c r="I14" s="25"/>
      <c r="J14" s="181"/>
      <c r="K14" s="182"/>
      <c r="L14" s="182"/>
      <c r="M14" s="182"/>
    </row>
    <row r="15" spans="1:13" x14ac:dyDescent="0.25">
      <c r="A15" s="81"/>
      <c r="B15" s="183">
        <v>2015</v>
      </c>
      <c r="C15" s="221">
        <v>1150</v>
      </c>
      <c r="D15" s="222">
        <v>4050</v>
      </c>
      <c r="E15" s="227">
        <v>5300</v>
      </c>
      <c r="F15" s="199"/>
      <c r="G15" s="199"/>
      <c r="H15" s="24"/>
      <c r="I15" s="25"/>
      <c r="J15" s="181"/>
      <c r="K15" s="182"/>
      <c r="L15" s="182"/>
      <c r="M15" s="182"/>
    </row>
    <row r="16" spans="1:13" x14ac:dyDescent="0.25">
      <c r="A16" s="81"/>
      <c r="B16" s="187">
        <v>2016</v>
      </c>
      <c r="C16" s="224">
        <v>1180</v>
      </c>
      <c r="D16" s="223">
        <v>4300</v>
      </c>
      <c r="E16" s="253">
        <v>5680</v>
      </c>
      <c r="F16" s="199"/>
      <c r="G16" s="199"/>
      <c r="H16" s="24"/>
      <c r="I16" s="25"/>
      <c r="J16" s="181"/>
      <c r="K16" s="182"/>
      <c r="L16" s="182"/>
      <c r="M16" s="182"/>
    </row>
    <row r="17" spans="1:13" x14ac:dyDescent="0.25">
      <c r="A17" s="81"/>
      <c r="B17" s="187">
        <v>2017</v>
      </c>
      <c r="C17" s="224">
        <v>1200</v>
      </c>
      <c r="D17" s="223">
        <v>4250</v>
      </c>
      <c r="E17" s="253"/>
      <c r="F17" s="199"/>
      <c r="G17" s="199"/>
      <c r="H17" s="24"/>
      <c r="I17" s="25"/>
      <c r="J17" s="181"/>
      <c r="K17" s="182"/>
      <c r="L17" s="182"/>
      <c r="M17" s="182"/>
    </row>
    <row r="18" spans="1:13" x14ac:dyDescent="0.25">
      <c r="A18" s="30"/>
      <c r="B18" s="98">
        <v>2018</v>
      </c>
      <c r="C18" s="225">
        <v>850</v>
      </c>
      <c r="D18" s="254"/>
      <c r="E18" s="228"/>
      <c r="F18" s="24"/>
      <c r="G18" s="24"/>
      <c r="H18" s="24"/>
      <c r="I18" s="25"/>
      <c r="J18" s="181"/>
      <c r="K18" s="182"/>
      <c r="L18" s="182"/>
      <c r="M18" s="182"/>
    </row>
    <row r="19" spans="1:13" x14ac:dyDescent="0.25">
      <c r="A19" s="30"/>
      <c r="B19" s="256"/>
      <c r="C19" s="24"/>
      <c r="D19" s="24"/>
      <c r="E19" s="24"/>
      <c r="F19" s="24"/>
      <c r="G19" s="24"/>
      <c r="H19" s="24"/>
      <c r="I19" s="25"/>
      <c r="J19" s="181"/>
      <c r="K19" s="182"/>
      <c r="L19" s="182"/>
      <c r="M19" s="182"/>
    </row>
    <row r="20" spans="1:13" x14ac:dyDescent="0.25">
      <c r="A20" s="30"/>
      <c r="B20" s="477">
        <v>1.4</v>
      </c>
      <c r="C20" s="257" t="s">
        <v>279</v>
      </c>
      <c r="D20" s="258"/>
      <c r="E20" s="258"/>
      <c r="F20" s="259"/>
      <c r="G20" s="24"/>
      <c r="H20" s="24"/>
      <c r="I20" s="25"/>
      <c r="J20" s="181"/>
      <c r="K20" s="182"/>
      <c r="L20" s="182"/>
      <c r="M20" s="182"/>
    </row>
    <row r="21" spans="1:13" x14ac:dyDescent="0.25">
      <c r="A21" s="30"/>
      <c r="B21" s="478"/>
      <c r="C21" s="260" t="s">
        <v>280</v>
      </c>
      <c r="D21" s="261"/>
      <c r="E21" s="261"/>
      <c r="F21" s="262"/>
      <c r="G21" s="24"/>
      <c r="H21" s="24"/>
      <c r="I21" s="25"/>
      <c r="J21" s="181"/>
      <c r="K21" s="182"/>
      <c r="L21" s="182"/>
      <c r="M21" s="182"/>
    </row>
    <row r="22" spans="1:13" x14ac:dyDescent="0.25">
      <c r="A22" s="81"/>
      <c r="B22" s="24"/>
      <c r="C22" s="24"/>
      <c r="D22" s="24"/>
      <c r="E22" s="24"/>
      <c r="F22" s="24"/>
      <c r="G22" s="24"/>
      <c r="H22" s="24"/>
      <c r="I22" s="25"/>
      <c r="J22" s="181"/>
      <c r="K22" s="182"/>
      <c r="L22" s="182"/>
      <c r="M22" s="182"/>
    </row>
    <row r="23" spans="1:13" x14ac:dyDescent="0.25">
      <c r="A23" s="33" t="s">
        <v>2</v>
      </c>
      <c r="B23" s="24" t="s">
        <v>272</v>
      </c>
      <c r="C23" s="24"/>
      <c r="D23" s="24"/>
      <c r="E23" s="24"/>
      <c r="F23" s="24"/>
      <c r="G23" s="24"/>
      <c r="H23" s="24"/>
      <c r="I23" s="25"/>
      <c r="J23" s="181"/>
      <c r="K23" s="182"/>
      <c r="L23" s="182"/>
      <c r="M23" s="182"/>
    </row>
    <row r="24" spans="1:13" ht="15.75" thickBot="1" x14ac:dyDescent="0.3">
      <c r="A24" s="9">
        <f>INDEX('Point Grid'!$C$8:$I$32,MATCH($A$1,'Point Grid'!$A$8:$A$32,0),MATCH(A23,'Point Grid'!$C$7:$I$7,0))</f>
        <v>1.75</v>
      </c>
      <c r="B24" s="24" t="s">
        <v>273</v>
      </c>
      <c r="C24" s="24"/>
      <c r="D24" s="24"/>
      <c r="E24" s="24"/>
      <c r="F24" s="24"/>
      <c r="G24" s="24"/>
      <c r="H24" s="24"/>
      <c r="I24" s="25"/>
      <c r="J24" s="181"/>
      <c r="K24" s="182"/>
      <c r="L24" s="182"/>
      <c r="M24" s="182"/>
    </row>
    <row r="25" spans="1:13" ht="15.75" thickBot="1" x14ac:dyDescent="0.3">
      <c r="A25" s="5"/>
      <c r="B25" s="24"/>
      <c r="C25" s="24"/>
      <c r="D25" s="24"/>
      <c r="E25" s="24"/>
      <c r="F25" s="24"/>
      <c r="G25" s="24"/>
      <c r="H25" s="24"/>
      <c r="I25" s="25"/>
      <c r="J25" s="181"/>
      <c r="K25" s="182"/>
      <c r="L25" s="182"/>
      <c r="M25" s="182"/>
    </row>
    <row r="26" spans="1:13" x14ac:dyDescent="0.25">
      <c r="A26" s="62"/>
      <c r="B26" s="24"/>
      <c r="C26" s="24"/>
      <c r="D26" s="24"/>
      <c r="E26" s="24"/>
      <c r="F26" s="24"/>
      <c r="G26" s="24"/>
      <c r="H26" s="24"/>
      <c r="I26" s="25"/>
      <c r="J26" s="181"/>
      <c r="K26" s="182"/>
      <c r="L26" s="182"/>
      <c r="M26" s="182"/>
    </row>
    <row r="27" spans="1:13" x14ac:dyDescent="0.25">
      <c r="A27" s="33" t="s">
        <v>3</v>
      </c>
      <c r="B27" s="24" t="s">
        <v>274</v>
      </c>
      <c r="C27" s="24"/>
      <c r="D27" s="24"/>
      <c r="E27" s="24"/>
      <c r="F27" s="24"/>
      <c r="G27" s="24"/>
      <c r="H27" s="24"/>
      <c r="I27" s="25"/>
      <c r="J27" s="181"/>
      <c r="K27" s="182"/>
      <c r="L27" s="182"/>
      <c r="M27" s="182"/>
    </row>
    <row r="28" spans="1:13" ht="15.75" thickBot="1" x14ac:dyDescent="0.3">
      <c r="A28" s="9">
        <f>INDEX('Point Grid'!$C$8:$I$32,MATCH($A$1,'Point Grid'!$A$8:$A$32,0),MATCH(A27,'Point Grid'!$C$7:$I$7,0))</f>
        <v>0.5</v>
      </c>
      <c r="B28" s="24"/>
      <c r="C28" s="24"/>
      <c r="D28" s="24"/>
      <c r="E28" s="24"/>
      <c r="F28" s="24"/>
      <c r="G28" s="24"/>
      <c r="H28" s="24"/>
      <c r="I28" s="25"/>
      <c r="J28" s="181"/>
      <c r="K28" s="182"/>
      <c r="L28" s="182"/>
      <c r="M28" s="182"/>
    </row>
    <row r="29" spans="1:13" ht="15.75" thickBot="1" x14ac:dyDescent="0.3">
      <c r="A29" s="5"/>
      <c r="B29" s="24"/>
      <c r="C29" s="24"/>
      <c r="D29" s="24"/>
      <c r="E29" s="24"/>
      <c r="F29" s="24"/>
      <c r="G29" s="24"/>
      <c r="H29" s="24"/>
      <c r="I29" s="25"/>
      <c r="J29" s="181"/>
      <c r="K29" s="182"/>
      <c r="L29" s="182"/>
      <c r="M29" s="182"/>
    </row>
    <row r="30" spans="1:13" ht="15.75" thickBot="1" x14ac:dyDescent="0.3">
      <c r="A30" s="32"/>
      <c r="B30" s="240"/>
      <c r="C30" s="240"/>
      <c r="D30" s="240"/>
      <c r="E30" s="240"/>
      <c r="F30" s="240"/>
      <c r="G30" s="240"/>
      <c r="H30" s="240"/>
      <c r="I30" s="242"/>
      <c r="J30" s="181"/>
      <c r="K30" s="182"/>
      <c r="L30" s="182"/>
      <c r="M30" s="182"/>
    </row>
    <row r="31" spans="1:13" x14ac:dyDescent="0.25">
      <c r="A31" s="41"/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82"/>
      <c r="M31" s="182"/>
    </row>
    <row r="32" spans="1:13" x14ac:dyDescent="0.25">
      <c r="A32" s="41"/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82"/>
    </row>
    <row r="33" spans="1:13" x14ac:dyDescent="0.25">
      <c r="A33" s="41"/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1:13" x14ac:dyDescent="0.25">
      <c r="A34" s="41"/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182"/>
      <c r="M34" s="182"/>
    </row>
    <row r="35" spans="1:13" x14ac:dyDescent="0.25">
      <c r="A35" s="41"/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1:13" x14ac:dyDescent="0.25">
      <c r="A36" s="41"/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2"/>
    </row>
    <row r="37" spans="1:13" x14ac:dyDescent="0.25">
      <c r="A37" s="41"/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182"/>
      <c r="M37" s="182"/>
    </row>
    <row r="38" spans="1:13" x14ac:dyDescent="0.25">
      <c r="A38" s="41"/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1:13" x14ac:dyDescent="0.25">
      <c r="A39" s="41"/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1:13" x14ac:dyDescent="0.25">
      <c r="A40" s="41"/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A41" s="41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A42" s="41"/>
      <c r="B42" s="181"/>
      <c r="C42" s="181"/>
      <c r="D42" s="181"/>
      <c r="E42" s="181"/>
      <c r="F42" s="181"/>
      <c r="G42" s="181"/>
      <c r="H42" s="181"/>
      <c r="I42" s="181"/>
      <c r="J42" s="181"/>
      <c r="K42" s="182"/>
      <c r="L42" s="182"/>
      <c r="M42" s="182"/>
    </row>
    <row r="43" spans="1:13" x14ac:dyDescent="0.25">
      <c r="A43" s="41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L43" s="182"/>
      <c r="M43" s="182"/>
    </row>
    <row r="44" spans="1:13" x14ac:dyDescent="0.25">
      <c r="B44" s="181"/>
      <c r="C44" s="181"/>
      <c r="D44" s="181"/>
      <c r="E44" s="181"/>
      <c r="F44" s="181"/>
      <c r="G44" s="181"/>
      <c r="H44" s="181"/>
      <c r="I44" s="181"/>
      <c r="J44" s="181"/>
      <c r="K44" s="182"/>
      <c r="L44" s="182"/>
      <c r="M44" s="182"/>
    </row>
    <row r="45" spans="1:13" x14ac:dyDescent="0.25">
      <c r="B45" s="181"/>
      <c r="C45" s="181"/>
      <c r="D45" s="181"/>
      <c r="E45" s="181"/>
      <c r="F45" s="181"/>
      <c r="G45" s="181"/>
      <c r="H45" s="181"/>
      <c r="I45" s="181"/>
      <c r="J45" s="181"/>
      <c r="K45" s="182"/>
      <c r="L45" s="182"/>
      <c r="M45" s="182"/>
    </row>
    <row r="46" spans="1:13" x14ac:dyDescent="0.25">
      <c r="B46" s="181"/>
      <c r="C46" s="181"/>
      <c r="D46" s="181"/>
      <c r="E46" s="181"/>
      <c r="F46" s="181"/>
      <c r="G46" s="181"/>
      <c r="H46" s="181"/>
      <c r="I46" s="181"/>
      <c r="J46" s="181"/>
      <c r="K46" s="182"/>
      <c r="L46" s="182"/>
      <c r="M46" s="182"/>
    </row>
    <row r="47" spans="1:13" x14ac:dyDescent="0.25">
      <c r="B47" s="181"/>
      <c r="C47" s="181"/>
      <c r="D47" s="181"/>
      <c r="E47" s="181"/>
      <c r="F47" s="181"/>
      <c r="G47" s="181"/>
      <c r="H47" s="181"/>
      <c r="I47" s="181"/>
      <c r="J47" s="181"/>
      <c r="K47" s="182"/>
      <c r="L47" s="182"/>
      <c r="M47" s="182"/>
    </row>
    <row r="48" spans="1:13" x14ac:dyDescent="0.25">
      <c r="B48" s="181"/>
      <c r="C48" s="181"/>
      <c r="D48" s="181"/>
      <c r="E48" s="181"/>
      <c r="F48" s="181"/>
      <c r="G48" s="181"/>
      <c r="H48" s="181"/>
      <c r="I48" s="181"/>
      <c r="J48" s="181"/>
      <c r="K48" s="182"/>
      <c r="L48" s="182"/>
      <c r="M48" s="182"/>
    </row>
    <row r="49" spans="2:13" x14ac:dyDescent="0.25">
      <c r="B49" s="181"/>
      <c r="C49" s="181"/>
      <c r="D49" s="181"/>
      <c r="E49" s="181"/>
      <c r="F49" s="181"/>
      <c r="G49" s="181"/>
      <c r="H49" s="181"/>
      <c r="I49" s="181"/>
      <c r="J49" s="181"/>
      <c r="K49" s="182"/>
      <c r="L49" s="182"/>
      <c r="M49" s="182"/>
    </row>
    <row r="50" spans="2:13" x14ac:dyDescent="0.25">
      <c r="B50" s="181"/>
      <c r="C50" s="181"/>
      <c r="D50" s="181"/>
      <c r="E50" s="181"/>
      <c r="F50" s="181"/>
      <c r="G50" s="181"/>
      <c r="H50" s="181"/>
      <c r="I50" s="181"/>
      <c r="J50" s="181"/>
      <c r="K50" s="182"/>
      <c r="L50" s="182"/>
      <c r="M50" s="182"/>
    </row>
    <row r="51" spans="2:13" x14ac:dyDescent="0.25">
      <c r="B51" s="181"/>
      <c r="C51" s="181"/>
      <c r="D51" s="181"/>
      <c r="E51" s="181"/>
      <c r="F51" s="181"/>
      <c r="G51" s="181"/>
      <c r="H51" s="181"/>
      <c r="I51" s="181"/>
      <c r="J51" s="181"/>
      <c r="K51" s="182"/>
      <c r="L51" s="182"/>
      <c r="M51" s="182"/>
    </row>
    <row r="52" spans="2:13" x14ac:dyDescent="0.25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</sheetData>
  <mergeCells count="2">
    <mergeCell ref="H1:I1"/>
    <mergeCell ref="B20:B2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3" width="18.5703125" style="29" bestFit="1" customWidth="1"/>
    <col min="4" max="5" width="14.42578125" style="29" customWidth="1"/>
    <col min="6" max="9" width="12" style="29" customWidth="1"/>
    <col min="10" max="10" width="10.7109375" style="29" customWidth="1"/>
    <col min="11" max="16384" width="9.140625" style="29"/>
  </cols>
  <sheetData>
    <row r="1" spans="1:13" x14ac:dyDescent="0.25">
      <c r="A1" s="7">
        <v>23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63" t="s">
        <v>282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ht="15.75" thickBot="1" x14ac:dyDescent="0.3">
      <c r="A4" s="9">
        <f>INDEX('Point Grid'!B:B,MATCH($A$1,'Point Grid'!A:A,0))</f>
        <v>2</v>
      </c>
      <c r="B4" s="24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ht="15.75" thickBot="1" x14ac:dyDescent="0.3">
      <c r="A5" s="5"/>
      <c r="B5" s="85"/>
      <c r="C5" s="86"/>
      <c r="D5" s="80"/>
      <c r="E5" s="80"/>
      <c r="F5" s="24"/>
      <c r="G5" s="24"/>
      <c r="H5" s="24"/>
      <c r="I5" s="25"/>
      <c r="J5" s="181"/>
      <c r="K5" s="182"/>
      <c r="L5" s="182"/>
      <c r="M5" s="182"/>
    </row>
    <row r="6" spans="1:13" x14ac:dyDescent="0.25">
      <c r="A6" s="30"/>
      <c r="B6" s="85"/>
      <c r="C6" s="87"/>
      <c r="D6" s="87"/>
      <c r="E6" s="88"/>
      <c r="F6" s="24"/>
      <c r="G6" s="24"/>
      <c r="H6" s="24"/>
      <c r="I6" s="25"/>
      <c r="J6" s="181"/>
      <c r="K6" s="182"/>
      <c r="L6" s="182"/>
      <c r="M6" s="182"/>
    </row>
    <row r="7" spans="1:13" x14ac:dyDescent="0.25">
      <c r="A7" s="30"/>
      <c r="B7" s="85"/>
      <c r="C7" s="89"/>
      <c r="D7" s="89"/>
      <c r="E7" s="70"/>
      <c r="F7" s="235"/>
      <c r="G7" s="235"/>
      <c r="H7" s="235"/>
      <c r="I7" s="25"/>
      <c r="J7" s="181"/>
      <c r="K7" s="182"/>
      <c r="L7" s="182"/>
      <c r="M7" s="182"/>
    </row>
    <row r="8" spans="1:13" x14ac:dyDescent="0.25">
      <c r="A8" s="30"/>
      <c r="B8" s="198"/>
      <c r="C8" s="89"/>
      <c r="D8" s="89"/>
      <c r="E8" s="70"/>
      <c r="F8" s="236"/>
      <c r="G8" s="236"/>
      <c r="H8" s="236"/>
      <c r="I8" s="25"/>
      <c r="J8" s="181"/>
      <c r="K8" s="182"/>
      <c r="L8" s="182"/>
      <c r="M8" s="182"/>
    </row>
    <row r="9" spans="1:13" x14ac:dyDescent="0.25">
      <c r="A9" s="30"/>
      <c r="B9" s="198"/>
      <c r="C9" s="89"/>
      <c r="D9" s="89"/>
      <c r="E9" s="70"/>
      <c r="F9" s="236"/>
      <c r="G9" s="236"/>
      <c r="H9" s="236"/>
      <c r="I9" s="25"/>
      <c r="J9" s="181"/>
      <c r="K9" s="182"/>
      <c r="L9" s="182"/>
      <c r="M9" s="182"/>
    </row>
    <row r="10" spans="1:13" x14ac:dyDescent="0.25">
      <c r="A10" s="30"/>
      <c r="B10" s="69"/>
      <c r="C10" s="172"/>
      <c r="D10" s="172"/>
      <c r="E10" s="24"/>
      <c r="F10" s="237"/>
      <c r="G10" s="237"/>
      <c r="H10" s="237"/>
      <c r="I10" s="25"/>
      <c r="J10" s="181"/>
      <c r="K10" s="182"/>
      <c r="L10" s="182"/>
      <c r="M10" s="182"/>
    </row>
    <row r="11" spans="1:13" x14ac:dyDescent="0.25">
      <c r="A11" s="30"/>
      <c r="B11" s="48"/>
      <c r="C11" s="151"/>
      <c r="D11" s="172"/>
      <c r="E11" s="24"/>
      <c r="F11" s="237"/>
      <c r="G11" s="237"/>
      <c r="H11" s="237"/>
      <c r="I11" s="25"/>
      <c r="J11" s="181"/>
      <c r="K11" s="182"/>
      <c r="L11" s="182"/>
      <c r="M11" s="182"/>
    </row>
    <row r="12" spans="1:13" x14ac:dyDescent="0.25">
      <c r="A12" s="30"/>
      <c r="B12" s="48"/>
      <c r="C12" s="156"/>
      <c r="D12" s="172"/>
      <c r="E12" s="24"/>
      <c r="F12" s="237"/>
      <c r="G12" s="237"/>
      <c r="H12" s="237"/>
      <c r="I12" s="25"/>
      <c r="J12" s="181"/>
      <c r="K12" s="182"/>
      <c r="L12" s="182"/>
      <c r="M12" s="182"/>
    </row>
    <row r="13" spans="1:13" x14ac:dyDescent="0.25">
      <c r="A13" s="30"/>
      <c r="B13" s="90"/>
      <c r="C13" s="91"/>
      <c r="D13" s="172"/>
      <c r="E13" s="24"/>
      <c r="F13" s="237"/>
      <c r="G13" s="237"/>
      <c r="H13" s="237"/>
      <c r="I13" s="25"/>
      <c r="J13" s="181"/>
      <c r="K13" s="182"/>
      <c r="L13" s="182"/>
      <c r="M13" s="182"/>
    </row>
    <row r="14" spans="1:13" x14ac:dyDescent="0.25">
      <c r="A14" s="30"/>
      <c r="B14" s="90"/>
      <c r="C14" s="91"/>
      <c r="D14" s="172"/>
      <c r="E14" s="24"/>
      <c r="F14" s="237"/>
      <c r="G14" s="237"/>
      <c r="H14" s="237"/>
      <c r="I14" s="25"/>
      <c r="J14" s="181"/>
      <c r="K14" s="182"/>
      <c r="L14" s="182"/>
      <c r="M14" s="182"/>
    </row>
    <row r="15" spans="1:13" x14ac:dyDescent="0.25">
      <c r="A15" s="30"/>
      <c r="B15" s="90"/>
      <c r="C15" s="91"/>
      <c r="D15" s="172"/>
      <c r="E15" s="24"/>
      <c r="F15" s="237"/>
      <c r="G15" s="237"/>
      <c r="H15" s="237"/>
      <c r="I15" s="25"/>
      <c r="J15" s="181"/>
      <c r="K15" s="182"/>
      <c r="L15" s="182"/>
      <c r="M15" s="182"/>
    </row>
    <row r="16" spans="1:13" x14ac:dyDescent="0.25">
      <c r="A16" s="30"/>
      <c r="B16" s="90"/>
      <c r="C16" s="91"/>
      <c r="D16" s="172"/>
      <c r="E16" s="24"/>
      <c r="F16" s="237"/>
      <c r="G16" s="237"/>
      <c r="H16" s="237"/>
      <c r="I16" s="25"/>
      <c r="J16" s="181"/>
      <c r="K16" s="182"/>
      <c r="L16" s="182"/>
      <c r="M16" s="182"/>
    </row>
    <row r="17" spans="1:13" x14ac:dyDescent="0.25">
      <c r="A17" s="30"/>
      <c r="B17" s="238"/>
      <c r="C17" s="172"/>
      <c r="D17" s="172"/>
      <c r="E17" s="24"/>
      <c r="F17" s="236"/>
      <c r="G17" s="236"/>
      <c r="H17" s="236"/>
      <c r="I17" s="25"/>
      <c r="J17" s="181"/>
      <c r="K17" s="182"/>
      <c r="L17" s="182"/>
      <c r="M17" s="182"/>
    </row>
    <row r="18" spans="1:13" x14ac:dyDescent="0.25">
      <c r="A18" s="30"/>
      <c r="B18" s="85"/>
      <c r="C18" s="86"/>
      <c r="D18" s="80"/>
      <c r="E18" s="80"/>
      <c r="F18" s="80"/>
      <c r="G18" s="80"/>
      <c r="H18" s="236"/>
      <c r="I18" s="25"/>
      <c r="J18" s="181"/>
      <c r="K18" s="182"/>
      <c r="L18" s="182"/>
      <c r="M18" s="182"/>
    </row>
    <row r="19" spans="1:13" x14ac:dyDescent="0.25">
      <c r="A19" s="30"/>
      <c r="B19" s="85"/>
      <c r="C19" s="87"/>
      <c r="D19" s="87"/>
      <c r="E19" s="88"/>
      <c r="F19" s="64"/>
      <c r="G19" s="64"/>
      <c r="H19" s="236"/>
      <c r="I19" s="25"/>
      <c r="J19" s="181"/>
      <c r="K19" s="182"/>
      <c r="L19" s="182"/>
      <c r="M19" s="182"/>
    </row>
    <row r="20" spans="1:13" x14ac:dyDescent="0.25">
      <c r="A20" s="30"/>
      <c r="B20" s="198"/>
      <c r="C20" s="89"/>
      <c r="D20" s="89"/>
      <c r="E20" s="70"/>
      <c r="F20" s="71"/>
      <c r="G20" s="71"/>
      <c r="H20" s="236"/>
      <c r="I20" s="25"/>
      <c r="J20" s="181"/>
      <c r="K20" s="182"/>
      <c r="L20" s="182"/>
      <c r="M20" s="182"/>
    </row>
    <row r="21" spans="1:13" x14ac:dyDescent="0.25">
      <c r="A21" s="30"/>
      <c r="B21" s="234" t="s">
        <v>281</v>
      </c>
      <c r="C21" s="89"/>
      <c r="D21" s="89"/>
      <c r="E21" s="70"/>
      <c r="F21" s="71"/>
      <c r="G21" s="71"/>
      <c r="H21" s="236"/>
      <c r="I21" s="25"/>
      <c r="J21" s="181"/>
      <c r="K21" s="182"/>
      <c r="L21" s="182"/>
      <c r="M21" s="182"/>
    </row>
    <row r="22" spans="1:13" x14ac:dyDescent="0.25">
      <c r="A22" s="30"/>
      <c r="B22" s="238"/>
      <c r="C22" s="172"/>
      <c r="D22" s="172"/>
      <c r="E22" s="24"/>
      <c r="F22" s="236"/>
      <c r="G22" s="236"/>
      <c r="H22" s="236"/>
      <c r="I22" s="25"/>
      <c r="J22" s="181"/>
      <c r="K22" s="182"/>
      <c r="L22" s="182"/>
      <c r="M22" s="182"/>
    </row>
    <row r="23" spans="1:13" x14ac:dyDescent="0.25">
      <c r="A23" s="30"/>
      <c r="B23" s="69" t="s">
        <v>329</v>
      </c>
      <c r="C23" s="172"/>
      <c r="D23" s="172"/>
      <c r="E23" s="24"/>
      <c r="F23" s="236"/>
      <c r="G23" s="236"/>
      <c r="H23" s="236"/>
      <c r="I23" s="25"/>
      <c r="J23" s="181"/>
      <c r="K23" s="182"/>
      <c r="L23" s="182"/>
      <c r="M23" s="182"/>
    </row>
    <row r="24" spans="1:13" ht="15.75" thickBot="1" x14ac:dyDescent="0.3">
      <c r="A24" s="32"/>
      <c r="B24" s="239"/>
      <c r="C24" s="190"/>
      <c r="D24" s="190"/>
      <c r="E24" s="240"/>
      <c r="F24" s="241"/>
      <c r="G24" s="241"/>
      <c r="H24" s="241"/>
      <c r="I24" s="242"/>
      <c r="J24" s="181"/>
      <c r="K24" s="182"/>
      <c r="L24" s="182"/>
      <c r="M24" s="182"/>
    </row>
    <row r="25" spans="1:13" x14ac:dyDescent="0.25">
      <c r="A25" s="41"/>
      <c r="B25" s="181"/>
      <c r="C25" s="181"/>
      <c r="D25" s="181"/>
      <c r="E25" s="181"/>
      <c r="F25" s="181"/>
      <c r="G25" s="181"/>
      <c r="H25" s="181"/>
      <c r="I25" s="181"/>
      <c r="J25" s="181"/>
      <c r="K25" s="182"/>
      <c r="L25" s="182"/>
      <c r="M25" s="182"/>
    </row>
    <row r="26" spans="1:13" x14ac:dyDescent="0.25">
      <c r="A26" s="41"/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2"/>
      <c r="M26" s="182"/>
    </row>
    <row r="27" spans="1:13" x14ac:dyDescent="0.25">
      <c r="A27" s="41"/>
      <c r="B27" s="181"/>
      <c r="C27" s="181"/>
      <c r="D27" s="181"/>
      <c r="E27" s="181"/>
      <c r="F27" s="181"/>
      <c r="G27" s="181"/>
      <c r="H27" s="181"/>
      <c r="I27" s="181"/>
      <c r="J27" s="181"/>
      <c r="K27" s="182"/>
      <c r="L27" s="182"/>
      <c r="M27" s="182"/>
    </row>
    <row r="28" spans="1:13" x14ac:dyDescent="0.25">
      <c r="A28" s="41"/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M28" s="182"/>
    </row>
    <row r="29" spans="1:13" x14ac:dyDescent="0.25">
      <c r="A29" s="41"/>
      <c r="B29" s="181"/>
      <c r="C29" s="181"/>
      <c r="D29" s="181"/>
      <c r="E29" s="181"/>
      <c r="F29" s="181"/>
      <c r="G29" s="181"/>
      <c r="H29" s="181"/>
      <c r="I29" s="181"/>
      <c r="J29" s="181"/>
      <c r="K29" s="182"/>
      <c r="L29" s="182"/>
      <c r="M29" s="182"/>
    </row>
    <row r="30" spans="1:13" x14ac:dyDescent="0.25">
      <c r="A30" s="41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2"/>
    </row>
    <row r="31" spans="1:13" x14ac:dyDescent="0.25"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82"/>
      <c r="M31" s="182"/>
    </row>
    <row r="32" spans="1:13" x14ac:dyDescent="0.25"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82"/>
    </row>
    <row r="33" spans="2:13" x14ac:dyDescent="0.25"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2:13" x14ac:dyDescent="0.25"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182"/>
      <c r="M34" s="182"/>
    </row>
    <row r="35" spans="2:13" x14ac:dyDescent="0.25"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2:13" x14ac:dyDescent="0.25"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2"/>
    </row>
    <row r="37" spans="2:13" x14ac:dyDescent="0.25"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182"/>
      <c r="M37" s="182"/>
    </row>
    <row r="38" spans="2:13" x14ac:dyDescent="0.25"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2:13" x14ac:dyDescent="0.25"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2:13" x14ac:dyDescent="0.25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2:13" x14ac:dyDescent="0.25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</row>
    <row r="42" spans="2:13" x14ac:dyDescent="0.25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</row>
    <row r="43" spans="2:13" x14ac:dyDescent="0.25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</row>
    <row r="44" spans="2:13" x14ac:dyDescent="0.25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</row>
    <row r="45" spans="2:13" x14ac:dyDescent="0.25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</row>
    <row r="46" spans="2:13" x14ac:dyDescent="0.25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</row>
    <row r="47" spans="2:13" x14ac:dyDescent="0.25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2:13" x14ac:dyDescent="0.25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</row>
    <row r="49" spans="2:13" x14ac:dyDescent="0.25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2:13" x14ac:dyDescent="0.25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2:13" x14ac:dyDescent="0.25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2:13" x14ac:dyDescent="0.25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5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1.85546875" style="29" customWidth="1"/>
    <col min="10" max="10" width="10.7109375" style="29" customWidth="1"/>
    <col min="11" max="16384" width="9.140625" style="29"/>
  </cols>
  <sheetData>
    <row r="1" spans="1:13" x14ac:dyDescent="0.25">
      <c r="A1" s="7">
        <v>24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17" t="s">
        <v>286</v>
      </c>
      <c r="C3" s="217"/>
      <c r="D3" s="217"/>
      <c r="E3" s="217"/>
      <c r="F3" s="217"/>
      <c r="G3" s="217"/>
      <c r="H3" s="217"/>
      <c r="I3" s="25"/>
      <c r="J3" s="181"/>
      <c r="K3" s="182"/>
      <c r="L3" s="182"/>
      <c r="M3" s="182"/>
    </row>
    <row r="4" spans="1:13" x14ac:dyDescent="0.25">
      <c r="A4" s="9">
        <f>INDEX('Point Grid'!B:B,MATCH($A$1,'Point Grid'!A:A,0))</f>
        <v>2.25</v>
      </c>
      <c r="B4" s="217"/>
      <c r="C4" s="217"/>
      <c r="D4" s="217"/>
      <c r="E4" s="217"/>
      <c r="F4" s="217"/>
      <c r="G4" s="217"/>
      <c r="H4" s="217"/>
      <c r="I4" s="25"/>
      <c r="J4" s="181"/>
      <c r="K4" s="182"/>
      <c r="L4" s="182"/>
      <c r="M4" s="182"/>
    </row>
    <row r="5" spans="1:13" x14ac:dyDescent="0.25">
      <c r="A5" s="9"/>
      <c r="B5" s="183" t="s">
        <v>43</v>
      </c>
      <c r="C5" s="96" t="s">
        <v>55</v>
      </c>
      <c r="D5" s="218" t="s">
        <v>287</v>
      </c>
      <c r="E5" s="97" t="s">
        <v>55</v>
      </c>
      <c r="F5" s="110"/>
      <c r="G5" s="217"/>
      <c r="H5" s="217"/>
      <c r="I5" s="25"/>
      <c r="J5" s="181"/>
      <c r="K5" s="182"/>
      <c r="L5" s="182"/>
      <c r="M5" s="182"/>
    </row>
    <row r="6" spans="1:13" x14ac:dyDescent="0.25">
      <c r="A6" s="30"/>
      <c r="B6" s="98" t="s">
        <v>34</v>
      </c>
      <c r="C6" s="184" t="s">
        <v>210</v>
      </c>
      <c r="D6" s="219" t="s">
        <v>210</v>
      </c>
      <c r="E6" s="220" t="s">
        <v>288</v>
      </c>
      <c r="F6" s="110"/>
      <c r="G6" s="213"/>
      <c r="H6" s="213"/>
      <c r="I6" s="25"/>
      <c r="J6" s="181"/>
      <c r="K6" s="182"/>
      <c r="L6" s="182"/>
      <c r="M6" s="182"/>
    </row>
    <row r="7" spans="1:13" x14ac:dyDescent="0.25">
      <c r="A7" s="30"/>
      <c r="B7" s="109">
        <v>2015</v>
      </c>
      <c r="C7" s="399">
        <v>18700</v>
      </c>
      <c r="D7" s="400">
        <v>35500</v>
      </c>
      <c r="E7" s="290">
        <v>1870</v>
      </c>
      <c r="F7" s="223"/>
      <c r="G7" s="217"/>
      <c r="H7" s="217"/>
      <c r="I7" s="25"/>
      <c r="J7" s="181"/>
      <c r="K7" s="182"/>
      <c r="L7" s="182"/>
      <c r="M7" s="182"/>
    </row>
    <row r="8" spans="1:13" x14ac:dyDescent="0.25">
      <c r="A8" s="30"/>
      <c r="B8" s="187">
        <v>2016</v>
      </c>
      <c r="C8" s="401">
        <v>19200</v>
      </c>
      <c r="D8" s="359">
        <v>36500</v>
      </c>
      <c r="E8" s="292">
        <v>1890</v>
      </c>
      <c r="F8" s="223"/>
      <c r="G8" s="204"/>
      <c r="H8" s="204"/>
      <c r="I8" s="25"/>
      <c r="J8" s="181"/>
      <c r="K8" s="182"/>
      <c r="L8" s="182"/>
      <c r="M8" s="182"/>
    </row>
    <row r="9" spans="1:13" x14ac:dyDescent="0.25">
      <c r="A9" s="30"/>
      <c r="B9" s="187">
        <v>2017</v>
      </c>
      <c r="C9" s="401">
        <v>18900</v>
      </c>
      <c r="D9" s="359">
        <v>36400</v>
      </c>
      <c r="E9" s="292">
        <v>1910</v>
      </c>
      <c r="F9" s="223"/>
      <c r="G9" s="204"/>
      <c r="H9" s="204"/>
      <c r="I9" s="25"/>
      <c r="J9" s="181"/>
      <c r="K9" s="182"/>
      <c r="L9" s="182"/>
      <c r="M9" s="182"/>
    </row>
    <row r="10" spans="1:13" x14ac:dyDescent="0.25">
      <c r="A10" s="30"/>
      <c r="B10" s="98">
        <v>2018</v>
      </c>
      <c r="C10" s="153">
        <v>19800</v>
      </c>
      <c r="D10" s="360">
        <v>37400</v>
      </c>
      <c r="E10" s="155">
        <v>1990</v>
      </c>
      <c r="F10" s="223"/>
      <c r="G10" s="204"/>
      <c r="H10" s="204"/>
      <c r="I10" s="25"/>
      <c r="J10" s="181"/>
      <c r="K10" s="182"/>
      <c r="L10" s="182"/>
      <c r="M10" s="182"/>
    </row>
    <row r="11" spans="1:13" x14ac:dyDescent="0.25">
      <c r="A11" s="30"/>
      <c r="B11" s="110"/>
      <c r="C11" s="110"/>
      <c r="D11" s="198"/>
      <c r="E11" s="198"/>
      <c r="F11" s="223"/>
      <c r="G11" s="213"/>
      <c r="H11" s="213"/>
      <c r="I11" s="25"/>
      <c r="J11" s="181"/>
      <c r="K11" s="182"/>
      <c r="L11" s="182"/>
      <c r="M11" s="182"/>
    </row>
    <row r="12" spans="1:13" x14ac:dyDescent="0.25">
      <c r="A12" s="30"/>
      <c r="B12" s="109" t="s">
        <v>289</v>
      </c>
      <c r="C12" s="96" t="s">
        <v>44</v>
      </c>
      <c r="D12" s="226" t="s">
        <v>55</v>
      </c>
      <c r="E12" s="226" t="s">
        <v>56</v>
      </c>
      <c r="F12" s="227" t="s">
        <v>290</v>
      </c>
      <c r="G12" s="204"/>
      <c r="H12" s="204"/>
      <c r="I12" s="25"/>
      <c r="J12" s="181"/>
      <c r="K12" s="182"/>
      <c r="L12" s="182"/>
      <c r="M12" s="182"/>
    </row>
    <row r="13" spans="1:13" x14ac:dyDescent="0.25">
      <c r="A13" s="30"/>
      <c r="B13" s="98" t="s">
        <v>34</v>
      </c>
      <c r="C13" s="184" t="s">
        <v>35</v>
      </c>
      <c r="D13" s="219" t="s">
        <v>210</v>
      </c>
      <c r="E13" s="219" t="s">
        <v>210</v>
      </c>
      <c r="F13" s="228" t="s">
        <v>291</v>
      </c>
      <c r="G13" s="204"/>
      <c r="H13" s="204"/>
      <c r="I13" s="25"/>
      <c r="J13" s="181"/>
      <c r="K13" s="182"/>
      <c r="L13" s="182"/>
      <c r="M13" s="182"/>
    </row>
    <row r="14" spans="1:13" x14ac:dyDescent="0.25">
      <c r="A14" s="30"/>
      <c r="B14" s="146">
        <v>2015</v>
      </c>
      <c r="C14" s="399">
        <v>77600</v>
      </c>
      <c r="D14" s="402">
        <v>22400</v>
      </c>
      <c r="E14" s="402">
        <v>29500</v>
      </c>
      <c r="F14" s="403">
        <v>0.107</v>
      </c>
      <c r="G14" s="204"/>
      <c r="H14" s="204"/>
      <c r="I14" s="25"/>
      <c r="J14" s="181"/>
      <c r="K14" s="182"/>
      <c r="L14" s="182"/>
      <c r="M14" s="182"/>
    </row>
    <row r="15" spans="1:13" x14ac:dyDescent="0.25">
      <c r="A15" s="30"/>
      <c r="B15" s="231">
        <v>2016</v>
      </c>
      <c r="C15" s="401">
        <v>78000</v>
      </c>
      <c r="D15" s="359">
        <v>14300</v>
      </c>
      <c r="E15" s="359">
        <v>26200</v>
      </c>
      <c r="F15" s="404">
        <v>0.23100000000000001</v>
      </c>
      <c r="G15" s="204"/>
      <c r="H15" s="204"/>
      <c r="I15" s="25"/>
      <c r="J15" s="181"/>
      <c r="K15" s="182"/>
      <c r="L15" s="182"/>
      <c r="M15" s="182"/>
    </row>
    <row r="16" spans="1:13" x14ac:dyDescent="0.25">
      <c r="A16" s="30"/>
      <c r="B16" s="231">
        <v>2017</v>
      </c>
      <c r="C16" s="401">
        <v>77800</v>
      </c>
      <c r="D16" s="359">
        <v>5500</v>
      </c>
      <c r="E16" s="359">
        <v>20700</v>
      </c>
      <c r="F16" s="404">
        <v>0.55900000000000005</v>
      </c>
      <c r="G16" s="204"/>
      <c r="H16" s="204"/>
      <c r="I16" s="25"/>
      <c r="J16" s="181"/>
      <c r="K16" s="182"/>
      <c r="L16" s="182"/>
      <c r="M16" s="182"/>
    </row>
    <row r="17" spans="1:13" x14ac:dyDescent="0.25">
      <c r="A17" s="30"/>
      <c r="B17" s="152">
        <v>2018</v>
      </c>
      <c r="C17" s="153">
        <v>77900</v>
      </c>
      <c r="D17" s="360">
        <v>2800</v>
      </c>
      <c r="E17" s="360">
        <v>19000</v>
      </c>
      <c r="F17" s="405">
        <v>0.76300000000000001</v>
      </c>
      <c r="G17" s="213"/>
      <c r="H17" s="213"/>
      <c r="I17" s="25"/>
      <c r="J17" s="181"/>
      <c r="K17" s="182"/>
      <c r="L17" s="182"/>
      <c r="M17" s="182"/>
    </row>
    <row r="18" spans="1:13" x14ac:dyDescent="0.25">
      <c r="A18" s="30"/>
      <c r="B18" s="217"/>
      <c r="C18" s="217"/>
      <c r="D18" s="234"/>
      <c r="E18" s="234"/>
      <c r="F18" s="214"/>
      <c r="G18" s="204"/>
      <c r="H18" s="204"/>
      <c r="I18" s="25"/>
      <c r="J18" s="181"/>
      <c r="K18" s="182"/>
      <c r="L18" s="182"/>
      <c r="M18" s="182"/>
    </row>
    <row r="19" spans="1:13" x14ac:dyDescent="0.25">
      <c r="A19" s="30"/>
      <c r="B19" s="217" t="s">
        <v>292</v>
      </c>
      <c r="C19" s="217"/>
      <c r="D19" s="234"/>
      <c r="E19" s="234"/>
      <c r="F19" s="214"/>
      <c r="G19" s="204"/>
      <c r="H19" s="204"/>
      <c r="I19" s="25"/>
      <c r="J19" s="181"/>
      <c r="K19" s="182"/>
      <c r="L19" s="182"/>
      <c r="M19" s="182"/>
    </row>
    <row r="20" spans="1:13" x14ac:dyDescent="0.25">
      <c r="A20" s="30"/>
      <c r="B20" s="214" t="s">
        <v>293</v>
      </c>
      <c r="C20" s="217"/>
      <c r="D20" s="234"/>
      <c r="E20" s="234"/>
      <c r="F20" s="217"/>
      <c r="G20" s="204"/>
      <c r="H20" s="204"/>
      <c r="I20" s="25"/>
      <c r="J20" s="181"/>
      <c r="K20" s="182"/>
      <c r="L20" s="182"/>
      <c r="M20" s="182"/>
    </row>
    <row r="21" spans="1:13" x14ac:dyDescent="0.25">
      <c r="A21" s="81"/>
      <c r="B21" s="214"/>
      <c r="C21" s="217"/>
      <c r="D21" s="234"/>
      <c r="E21" s="234"/>
      <c r="F21" s="217"/>
      <c r="G21" s="204"/>
      <c r="H21" s="204"/>
      <c r="I21" s="25"/>
      <c r="J21" s="181"/>
      <c r="K21" s="182"/>
      <c r="L21" s="182"/>
      <c r="M21" s="182"/>
    </row>
    <row r="22" spans="1:13" x14ac:dyDescent="0.25">
      <c r="A22" s="33" t="s">
        <v>2</v>
      </c>
      <c r="B22" s="24" t="s">
        <v>283</v>
      </c>
      <c r="C22" s="24"/>
      <c r="D22" s="172"/>
      <c r="E22" s="172"/>
      <c r="F22" s="24"/>
      <c r="G22" s="200"/>
      <c r="H22" s="200"/>
      <c r="I22" s="25"/>
      <c r="J22" s="181"/>
      <c r="K22" s="182"/>
      <c r="L22" s="182"/>
      <c r="M22" s="182"/>
    </row>
    <row r="23" spans="1:13" ht="15.75" thickBot="1" x14ac:dyDescent="0.3">
      <c r="A23" s="9">
        <f>INDEX('Point Grid'!$C$8:$I$32,MATCH($A$1,'Point Grid'!$A$8:$A$32,0),MATCH(A22,'Point Grid'!$C$7:$I$7,0))</f>
        <v>1.5</v>
      </c>
      <c r="B23" s="24"/>
      <c r="C23" s="24"/>
      <c r="D23" s="172"/>
      <c r="E23" s="172"/>
      <c r="F23" s="24"/>
      <c r="G23" s="200"/>
      <c r="H23" s="200"/>
      <c r="I23" s="25"/>
      <c r="J23" s="181"/>
      <c r="K23" s="182"/>
      <c r="L23" s="182"/>
      <c r="M23" s="182"/>
    </row>
    <row r="24" spans="1:13" ht="15.75" thickBot="1" x14ac:dyDescent="0.3">
      <c r="A24" s="5"/>
      <c r="B24" s="24"/>
      <c r="C24" s="24"/>
      <c r="D24" s="172"/>
      <c r="E24" s="172"/>
      <c r="F24" s="24"/>
      <c r="G24" s="200"/>
      <c r="H24" s="200"/>
      <c r="I24" s="25"/>
      <c r="J24" s="181"/>
      <c r="K24" s="182"/>
      <c r="L24" s="182"/>
      <c r="M24" s="182"/>
    </row>
    <row r="25" spans="1:13" x14ac:dyDescent="0.25">
      <c r="A25" s="81"/>
      <c r="B25" s="24"/>
      <c r="C25" s="24"/>
      <c r="D25" s="172"/>
      <c r="E25" s="172"/>
      <c r="F25" s="24"/>
      <c r="G25" s="200"/>
      <c r="H25" s="200"/>
      <c r="I25" s="25"/>
      <c r="J25" s="181"/>
      <c r="K25" s="182"/>
      <c r="L25" s="182"/>
      <c r="M25" s="182"/>
    </row>
    <row r="26" spans="1:13" x14ac:dyDescent="0.25">
      <c r="A26" s="33" t="s">
        <v>3</v>
      </c>
      <c r="B26" s="24" t="s">
        <v>284</v>
      </c>
      <c r="C26" s="24"/>
      <c r="D26" s="172"/>
      <c r="E26" s="172"/>
      <c r="F26" s="24"/>
      <c r="G26" s="195"/>
      <c r="H26" s="195"/>
      <c r="I26" s="25"/>
      <c r="J26" s="181"/>
      <c r="K26" s="182"/>
      <c r="L26" s="182"/>
      <c r="M26" s="182"/>
    </row>
    <row r="27" spans="1:13" ht="15.75" thickBot="1" x14ac:dyDescent="0.3">
      <c r="A27" s="9">
        <f>INDEX('Point Grid'!$C$8:$I$32,MATCH($A$1,'Point Grid'!$A$8:$A$32,0),MATCH(A26,'Point Grid'!$C$7:$I$7,0))</f>
        <v>0.75</v>
      </c>
      <c r="B27" s="24" t="s">
        <v>285</v>
      </c>
      <c r="C27" s="24"/>
      <c r="D27" s="172"/>
      <c r="E27" s="172"/>
      <c r="F27" s="24"/>
      <c r="G27" s="200"/>
      <c r="H27" s="200"/>
      <c r="I27" s="25"/>
      <c r="J27" s="181"/>
      <c r="K27" s="182"/>
      <c r="L27" s="182"/>
      <c r="M27" s="182"/>
    </row>
    <row r="28" spans="1:13" ht="15.75" thickBot="1" x14ac:dyDescent="0.3">
      <c r="A28" s="5"/>
      <c r="B28" s="172"/>
      <c r="C28" s="172"/>
      <c r="D28" s="172"/>
      <c r="E28" s="172"/>
      <c r="F28" s="172"/>
      <c r="G28" s="215"/>
      <c r="H28" s="215"/>
      <c r="I28" s="189"/>
      <c r="J28" s="181"/>
      <c r="K28" s="182"/>
      <c r="L28" s="182"/>
      <c r="M28" s="182"/>
    </row>
    <row r="29" spans="1:13" ht="15.75" thickBot="1" x14ac:dyDescent="0.3">
      <c r="A29" s="82"/>
      <c r="B29" s="190"/>
      <c r="C29" s="190"/>
      <c r="D29" s="190"/>
      <c r="E29" s="190"/>
      <c r="F29" s="190"/>
      <c r="G29" s="190"/>
      <c r="H29" s="190"/>
      <c r="I29" s="191"/>
      <c r="J29" s="181"/>
      <c r="K29" s="182"/>
      <c r="L29" s="182"/>
      <c r="M29" s="182"/>
    </row>
    <row r="30" spans="1:13" x14ac:dyDescent="0.25">
      <c r="A30" s="41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2"/>
    </row>
    <row r="31" spans="1:13" x14ac:dyDescent="0.25">
      <c r="A31" s="41"/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82"/>
      <c r="M31" s="182"/>
    </row>
    <row r="32" spans="1:13" x14ac:dyDescent="0.25">
      <c r="A32" s="41"/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82"/>
    </row>
    <row r="33" spans="1:13" x14ac:dyDescent="0.25">
      <c r="A33" s="41"/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1:13" x14ac:dyDescent="0.25"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182"/>
      <c r="M34" s="182"/>
    </row>
    <row r="35" spans="1:13" x14ac:dyDescent="0.25"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1:13" x14ac:dyDescent="0.25"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2"/>
    </row>
    <row r="37" spans="1:13" x14ac:dyDescent="0.25"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182"/>
      <c r="M37" s="182"/>
    </row>
    <row r="38" spans="1:13" x14ac:dyDescent="0.25"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1:13" x14ac:dyDescent="0.25"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1:13" x14ac:dyDescent="0.25">
      <c r="B40" s="181"/>
      <c r="C40" s="181"/>
      <c r="D40" s="181"/>
      <c r="E40" s="181"/>
      <c r="F40" s="181"/>
      <c r="G40" s="181"/>
      <c r="H40" s="181"/>
      <c r="I40" s="181"/>
      <c r="J40" s="181"/>
      <c r="K40" s="182"/>
      <c r="L40" s="182"/>
      <c r="M40" s="182"/>
    </row>
    <row r="41" spans="1:13" x14ac:dyDescent="0.25"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182"/>
      <c r="M41" s="182"/>
    </row>
    <row r="42" spans="1:13" x14ac:dyDescent="0.25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</row>
    <row r="43" spans="1:13" x14ac:dyDescent="0.25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</row>
    <row r="44" spans="1:13" x14ac:dyDescent="0.25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</row>
    <row r="45" spans="1:13" x14ac:dyDescent="0.25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</row>
    <row r="46" spans="1:13" x14ac:dyDescent="0.25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</row>
    <row r="47" spans="1:13" x14ac:dyDescent="0.25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1:13" x14ac:dyDescent="0.25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</row>
    <row r="49" spans="2:13" x14ac:dyDescent="0.25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2:13" x14ac:dyDescent="0.25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2:13" x14ac:dyDescent="0.25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2:13" x14ac:dyDescent="0.25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3.7109375" style="29" customWidth="1"/>
    <col min="10" max="10" width="10.7109375" style="29" customWidth="1"/>
    <col min="11" max="16384" width="9.140625" style="29"/>
  </cols>
  <sheetData>
    <row r="1" spans="1:13" x14ac:dyDescent="0.25">
      <c r="A1" s="7">
        <v>25</v>
      </c>
      <c r="B1" s="37" t="s">
        <v>12</v>
      </c>
      <c r="C1" s="28"/>
      <c r="D1" s="28"/>
      <c r="E1" s="28"/>
      <c r="F1" s="28"/>
      <c r="G1" s="28"/>
      <c r="H1" s="415" t="s">
        <v>29</v>
      </c>
      <c r="I1" s="418"/>
    </row>
    <row r="2" spans="1:13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3" x14ac:dyDescent="0.25">
      <c r="A3" s="8" t="s">
        <v>13</v>
      </c>
      <c r="B3" s="24" t="s">
        <v>294</v>
      </c>
      <c r="C3" s="24"/>
      <c r="D3" s="24"/>
      <c r="E3" s="24"/>
      <c r="F3" s="24"/>
      <c r="G3" s="24"/>
      <c r="H3" s="24"/>
      <c r="I3" s="25"/>
      <c r="J3" s="181"/>
      <c r="K3" s="182"/>
      <c r="L3" s="182"/>
      <c r="M3" s="182"/>
    </row>
    <row r="4" spans="1:13" x14ac:dyDescent="0.25">
      <c r="A4" s="9">
        <f>INDEX('Point Grid'!B:B,MATCH($A$1,'Point Grid'!A:A,0))</f>
        <v>1.75</v>
      </c>
      <c r="B4" s="24"/>
      <c r="C4" s="24"/>
      <c r="D4" s="24"/>
      <c r="E4" s="24"/>
      <c r="F4" s="24"/>
      <c r="G4" s="24"/>
      <c r="H4" s="24"/>
      <c r="I4" s="25"/>
      <c r="J4" s="181"/>
      <c r="K4" s="182"/>
      <c r="L4" s="182"/>
      <c r="M4" s="182"/>
    </row>
    <row r="5" spans="1:13" x14ac:dyDescent="0.25">
      <c r="A5" s="9"/>
      <c r="B5" s="192">
        <v>5</v>
      </c>
      <c r="C5" s="419" t="s">
        <v>295</v>
      </c>
      <c r="D5" s="420"/>
      <c r="E5" s="420"/>
      <c r="F5" s="434"/>
      <c r="G5" s="24"/>
      <c r="H5" s="24"/>
      <c r="I5" s="25"/>
      <c r="J5" s="181"/>
      <c r="K5" s="182"/>
      <c r="L5" s="182"/>
      <c r="M5" s="182"/>
    </row>
    <row r="6" spans="1:13" x14ac:dyDescent="0.25">
      <c r="A6" s="30"/>
      <c r="B6" s="192">
        <v>3.3</v>
      </c>
      <c r="C6" s="419" t="s">
        <v>296</v>
      </c>
      <c r="D6" s="420"/>
      <c r="E6" s="420"/>
      <c r="F6" s="434"/>
      <c r="G6" s="195"/>
      <c r="H6" s="195"/>
      <c r="I6" s="25"/>
      <c r="J6" s="181"/>
      <c r="K6" s="182"/>
      <c r="L6" s="182"/>
      <c r="M6" s="182"/>
    </row>
    <row r="7" spans="1:13" x14ac:dyDescent="0.25">
      <c r="A7" s="30"/>
      <c r="B7" s="196">
        <v>12000000</v>
      </c>
      <c r="C7" s="419" t="s">
        <v>297</v>
      </c>
      <c r="D7" s="420"/>
      <c r="E7" s="420"/>
      <c r="F7" s="434"/>
      <c r="G7" s="197"/>
      <c r="H7" s="197"/>
      <c r="I7" s="25"/>
      <c r="J7" s="181"/>
      <c r="K7" s="182"/>
      <c r="L7" s="182"/>
      <c r="M7" s="182"/>
    </row>
    <row r="8" spans="1:13" x14ac:dyDescent="0.25">
      <c r="A8" s="30"/>
      <c r="B8" s="110"/>
      <c r="C8" s="110"/>
      <c r="D8" s="198"/>
      <c r="E8" s="172"/>
      <c r="F8" s="199"/>
      <c r="G8" s="200"/>
      <c r="H8" s="200"/>
      <c r="I8" s="25"/>
      <c r="J8" s="181"/>
      <c r="K8" s="182"/>
      <c r="L8" s="182"/>
      <c r="M8" s="182"/>
    </row>
    <row r="9" spans="1:13" x14ac:dyDescent="0.25">
      <c r="A9" s="30"/>
      <c r="B9" s="419" t="s">
        <v>298</v>
      </c>
      <c r="C9" s="420"/>
      <c r="D9" s="420"/>
      <c r="E9" s="420"/>
      <c r="F9" s="434"/>
      <c r="G9" s="204"/>
      <c r="H9" s="200"/>
      <c r="I9" s="25"/>
      <c r="J9" s="181"/>
      <c r="K9" s="182"/>
      <c r="L9" s="182"/>
      <c r="M9" s="182"/>
    </row>
    <row r="10" spans="1:13" x14ac:dyDescent="0.25">
      <c r="A10" s="30"/>
      <c r="B10" s="205" t="s">
        <v>57</v>
      </c>
      <c r="C10" s="206" t="s">
        <v>299</v>
      </c>
      <c r="D10" s="207" t="s">
        <v>300</v>
      </c>
      <c r="E10" s="207" t="s">
        <v>301</v>
      </c>
      <c r="F10" s="208" t="s">
        <v>302</v>
      </c>
      <c r="G10" s="204"/>
      <c r="H10" s="200"/>
      <c r="I10" s="25"/>
      <c r="J10" s="181"/>
      <c r="K10" s="182"/>
      <c r="L10" s="182"/>
      <c r="M10" s="182"/>
    </row>
    <row r="11" spans="1:13" x14ac:dyDescent="0.25">
      <c r="A11" s="30"/>
      <c r="B11" s="209" t="s">
        <v>303</v>
      </c>
      <c r="C11" s="210">
        <v>0.5</v>
      </c>
      <c r="D11" s="211">
        <v>0.35</v>
      </c>
      <c r="E11" s="211">
        <v>0.1</v>
      </c>
      <c r="F11" s="212">
        <v>0.05</v>
      </c>
      <c r="G11" s="213"/>
      <c r="H11" s="195"/>
      <c r="I11" s="25"/>
      <c r="J11" s="181"/>
      <c r="K11" s="182"/>
      <c r="L11" s="182"/>
      <c r="M11" s="182"/>
    </row>
    <row r="12" spans="1:13" x14ac:dyDescent="0.25">
      <c r="A12" s="30"/>
      <c r="B12" s="110"/>
      <c r="C12" s="110"/>
      <c r="D12" s="198"/>
      <c r="E12" s="172"/>
      <c r="F12" s="199"/>
      <c r="G12" s="200"/>
      <c r="H12" s="200"/>
      <c r="I12" s="25"/>
      <c r="J12" s="181"/>
      <c r="K12" s="182"/>
      <c r="L12" s="182"/>
      <c r="M12" s="182"/>
    </row>
    <row r="13" spans="1:13" x14ac:dyDescent="0.25">
      <c r="A13" s="30"/>
      <c r="B13" s="406">
        <v>1450000</v>
      </c>
      <c r="C13" s="419" t="s">
        <v>304</v>
      </c>
      <c r="D13" s="420"/>
      <c r="E13" s="420"/>
      <c r="F13" s="434"/>
      <c r="G13" s="200"/>
      <c r="H13" s="200"/>
      <c r="I13" s="25"/>
      <c r="J13" s="181"/>
      <c r="K13" s="182"/>
      <c r="L13" s="182"/>
      <c r="M13" s="182"/>
    </row>
    <row r="14" spans="1:13" x14ac:dyDescent="0.25">
      <c r="A14" s="30"/>
      <c r="B14" s="24"/>
      <c r="C14" s="24"/>
      <c r="D14" s="172"/>
      <c r="E14" s="172"/>
      <c r="F14" s="199"/>
      <c r="G14" s="200"/>
      <c r="H14" s="200"/>
      <c r="I14" s="25"/>
      <c r="J14" s="181"/>
      <c r="K14" s="182"/>
      <c r="L14" s="182"/>
      <c r="M14" s="182"/>
    </row>
    <row r="15" spans="1:13" x14ac:dyDescent="0.25">
      <c r="A15" s="30"/>
      <c r="B15" s="214" t="s">
        <v>305</v>
      </c>
      <c r="C15" s="24"/>
      <c r="D15" s="172"/>
      <c r="E15" s="172"/>
      <c r="F15" s="199"/>
      <c r="G15" s="200"/>
      <c r="H15" s="200"/>
      <c r="I15" s="25"/>
      <c r="J15" s="181"/>
      <c r="K15" s="182"/>
      <c r="L15" s="182"/>
      <c r="M15" s="182"/>
    </row>
    <row r="16" spans="1:13" x14ac:dyDescent="0.25">
      <c r="A16" s="30"/>
      <c r="B16" s="172" t="s">
        <v>306</v>
      </c>
      <c r="C16" s="24"/>
      <c r="D16" s="172"/>
      <c r="E16" s="172"/>
      <c r="F16" s="199"/>
      <c r="G16" s="200"/>
      <c r="H16" s="200"/>
      <c r="I16" s="25"/>
      <c r="J16" s="181"/>
      <c r="K16" s="182"/>
      <c r="L16" s="182"/>
      <c r="M16" s="182"/>
    </row>
    <row r="17" spans="1:13" x14ac:dyDescent="0.25">
      <c r="A17" s="30"/>
      <c r="B17" s="214" t="s">
        <v>307</v>
      </c>
      <c r="C17" s="24"/>
      <c r="D17" s="172"/>
      <c r="E17" s="172"/>
      <c r="F17" s="199"/>
      <c r="G17" s="195"/>
      <c r="H17" s="195"/>
      <c r="I17" s="25"/>
      <c r="J17" s="181"/>
      <c r="K17" s="182"/>
      <c r="L17" s="182"/>
      <c r="M17" s="182"/>
    </row>
    <row r="18" spans="1:13" x14ac:dyDescent="0.25">
      <c r="A18" s="30"/>
      <c r="B18" s="24"/>
      <c r="C18" s="24"/>
      <c r="D18" s="172"/>
      <c r="E18" s="172"/>
      <c r="F18" s="199"/>
      <c r="G18" s="200"/>
      <c r="H18" s="200"/>
      <c r="I18" s="25"/>
      <c r="J18" s="181"/>
      <c r="K18" s="182"/>
      <c r="L18" s="182"/>
      <c r="M18" s="182"/>
    </row>
    <row r="19" spans="1:13" x14ac:dyDescent="0.25">
      <c r="A19" s="33" t="s">
        <v>2</v>
      </c>
      <c r="B19" s="24" t="s">
        <v>308</v>
      </c>
      <c r="C19" s="24"/>
      <c r="D19" s="172"/>
      <c r="E19" s="172"/>
      <c r="F19" s="24"/>
      <c r="G19" s="200"/>
      <c r="H19" s="200"/>
      <c r="I19" s="25"/>
      <c r="J19" s="181"/>
      <c r="K19" s="182"/>
      <c r="L19" s="182"/>
      <c r="M19" s="182"/>
    </row>
    <row r="20" spans="1:13" ht="15.75" thickBot="1" x14ac:dyDescent="0.3">
      <c r="A20" s="9">
        <f>INDEX('Point Grid'!$C$8:$I$32,MATCH($A$1,'Point Grid'!$A$8:$A$32,0),MATCH(A19,'Point Grid'!$C$7:$I$7,0))</f>
        <v>1.25</v>
      </c>
      <c r="B20" s="24" t="s">
        <v>309</v>
      </c>
      <c r="C20" s="24"/>
      <c r="D20" s="172"/>
      <c r="E20" s="172"/>
      <c r="F20" s="24"/>
      <c r="G20" s="200"/>
      <c r="H20" s="200"/>
      <c r="I20" s="25"/>
      <c r="J20" s="181"/>
      <c r="K20" s="182"/>
      <c r="L20" s="182"/>
      <c r="M20" s="182"/>
    </row>
    <row r="21" spans="1:13" ht="15.75" thickBot="1" x14ac:dyDescent="0.3">
      <c r="A21" s="5"/>
      <c r="B21" s="24"/>
      <c r="C21" s="24" t="s">
        <v>330</v>
      </c>
      <c r="D21" s="172"/>
      <c r="E21" s="172"/>
      <c r="F21" s="24"/>
      <c r="G21" s="200"/>
      <c r="H21" s="200"/>
      <c r="I21" s="25"/>
      <c r="J21" s="181"/>
      <c r="K21" s="182"/>
      <c r="L21" s="182"/>
      <c r="M21" s="182"/>
    </row>
    <row r="22" spans="1:13" x14ac:dyDescent="0.25">
      <c r="A22" s="81"/>
      <c r="B22" s="24"/>
      <c r="C22" s="24" t="s">
        <v>331</v>
      </c>
      <c r="D22" s="172"/>
      <c r="E22" s="172"/>
      <c r="F22" s="24"/>
      <c r="G22" s="200"/>
      <c r="H22" s="200"/>
      <c r="I22" s="25"/>
      <c r="J22" s="181"/>
      <c r="K22" s="182"/>
      <c r="L22" s="182"/>
      <c r="M22" s="182"/>
    </row>
    <row r="23" spans="1:13" x14ac:dyDescent="0.25">
      <c r="A23" s="81"/>
      <c r="B23" s="24"/>
      <c r="C23" s="24"/>
      <c r="D23" s="172"/>
      <c r="E23" s="172"/>
      <c r="F23" s="24"/>
      <c r="G23" s="200"/>
      <c r="H23" s="200"/>
      <c r="I23" s="25"/>
      <c r="J23" s="181"/>
      <c r="K23" s="182"/>
      <c r="L23" s="182"/>
      <c r="M23" s="182"/>
    </row>
    <row r="24" spans="1:13" x14ac:dyDescent="0.25">
      <c r="A24" s="33" t="s">
        <v>3</v>
      </c>
      <c r="B24" s="24" t="s">
        <v>310</v>
      </c>
      <c r="C24" s="24"/>
      <c r="D24" s="172"/>
      <c r="E24" s="172"/>
      <c r="F24" s="24"/>
      <c r="G24" s="195"/>
      <c r="H24" s="195"/>
      <c r="I24" s="25"/>
      <c r="J24" s="181"/>
      <c r="K24" s="182"/>
      <c r="L24" s="182"/>
      <c r="M24" s="182"/>
    </row>
    <row r="25" spans="1:13" ht="15.75" thickBot="1" x14ac:dyDescent="0.3">
      <c r="A25" s="9">
        <f>INDEX('Point Grid'!$C$8:$I$32,MATCH($A$1,'Point Grid'!$A$8:$A$32,0),MATCH(A24,'Point Grid'!$C$7:$I$7,0))</f>
        <v>0.5</v>
      </c>
      <c r="B25" s="24" t="s">
        <v>311</v>
      </c>
      <c r="C25" s="24"/>
      <c r="D25" s="172"/>
      <c r="E25" s="172"/>
      <c r="F25" s="24"/>
      <c r="G25" s="200"/>
      <c r="H25" s="200"/>
      <c r="I25" s="25"/>
      <c r="J25" s="181"/>
      <c r="K25" s="182"/>
      <c r="L25" s="182"/>
      <c r="M25" s="182"/>
    </row>
    <row r="26" spans="1:13" ht="15.75" thickBot="1" x14ac:dyDescent="0.3">
      <c r="A26" s="5"/>
      <c r="B26" s="172"/>
      <c r="C26" s="172"/>
      <c r="D26" s="172"/>
      <c r="E26" s="172"/>
      <c r="F26" s="172"/>
      <c r="G26" s="215"/>
      <c r="H26" s="215"/>
      <c r="I26" s="189"/>
      <c r="J26" s="181"/>
      <c r="K26" s="182"/>
      <c r="L26" s="182"/>
      <c r="M26" s="182"/>
    </row>
    <row r="27" spans="1:13" ht="15.75" thickBot="1" x14ac:dyDescent="0.3">
      <c r="A27" s="82"/>
      <c r="B27" s="190"/>
      <c r="C27" s="190"/>
      <c r="D27" s="190"/>
      <c r="E27" s="190"/>
      <c r="F27" s="190"/>
      <c r="G27" s="216"/>
      <c r="H27" s="216"/>
      <c r="I27" s="191"/>
      <c r="J27" s="181"/>
      <c r="K27" s="182"/>
      <c r="L27" s="182"/>
      <c r="M27" s="182"/>
    </row>
    <row r="28" spans="1:13" x14ac:dyDescent="0.25">
      <c r="A28" s="41"/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82"/>
      <c r="M28" s="182"/>
    </row>
    <row r="29" spans="1:13" x14ac:dyDescent="0.25">
      <c r="A29" s="41"/>
      <c r="B29" s="181"/>
      <c r="C29" s="181"/>
      <c r="D29" s="181"/>
      <c r="E29" s="181"/>
      <c r="F29" s="181"/>
      <c r="G29" s="181"/>
      <c r="H29" s="181"/>
      <c r="I29" s="181"/>
      <c r="J29" s="181"/>
      <c r="K29" s="182"/>
      <c r="L29" s="182"/>
      <c r="M29" s="182"/>
    </row>
    <row r="30" spans="1:13" x14ac:dyDescent="0.25">
      <c r="A30" s="41"/>
      <c r="B30" s="181"/>
      <c r="C30" s="181"/>
      <c r="D30" s="181"/>
      <c r="E30" s="181"/>
      <c r="F30" s="181"/>
      <c r="G30" s="181"/>
      <c r="H30" s="181"/>
      <c r="I30" s="181"/>
      <c r="J30" s="181"/>
      <c r="K30" s="182"/>
      <c r="L30" s="182"/>
      <c r="M30" s="182"/>
    </row>
    <row r="31" spans="1:13" x14ac:dyDescent="0.25">
      <c r="A31" s="41"/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L31" s="182"/>
      <c r="M31" s="182"/>
    </row>
    <row r="32" spans="1:13" x14ac:dyDescent="0.25">
      <c r="B32" s="181"/>
      <c r="C32" s="181"/>
      <c r="D32" s="181"/>
      <c r="E32" s="181"/>
      <c r="F32" s="181"/>
      <c r="G32" s="181"/>
      <c r="H32" s="181"/>
      <c r="I32" s="181"/>
      <c r="J32" s="181"/>
      <c r="K32" s="182"/>
      <c r="L32" s="182"/>
      <c r="M32" s="182"/>
    </row>
    <row r="33" spans="2:13" x14ac:dyDescent="0.25">
      <c r="B33" s="181"/>
      <c r="C33" s="181"/>
      <c r="D33" s="181"/>
      <c r="E33" s="181"/>
      <c r="F33" s="181"/>
      <c r="G33" s="181"/>
      <c r="H33" s="181"/>
      <c r="I33" s="181"/>
      <c r="J33" s="181"/>
      <c r="K33" s="182"/>
      <c r="L33" s="182"/>
      <c r="M33" s="182"/>
    </row>
    <row r="34" spans="2:13" x14ac:dyDescent="0.25">
      <c r="B34" s="181"/>
      <c r="C34" s="181"/>
      <c r="D34" s="181"/>
      <c r="E34" s="181"/>
      <c r="F34" s="181"/>
      <c r="G34" s="181"/>
      <c r="H34" s="181"/>
      <c r="I34" s="181"/>
      <c r="J34" s="181"/>
      <c r="K34" s="182"/>
      <c r="L34" s="182"/>
      <c r="M34" s="182"/>
    </row>
    <row r="35" spans="2:13" x14ac:dyDescent="0.25">
      <c r="B35" s="181"/>
      <c r="C35" s="181"/>
      <c r="D35" s="181"/>
      <c r="E35" s="181"/>
      <c r="F35" s="181"/>
      <c r="G35" s="181"/>
      <c r="H35" s="181"/>
      <c r="I35" s="181"/>
      <c r="J35" s="181"/>
      <c r="K35" s="182"/>
      <c r="L35" s="182"/>
      <c r="M35" s="182"/>
    </row>
    <row r="36" spans="2:13" x14ac:dyDescent="0.25">
      <c r="B36" s="181"/>
      <c r="C36" s="181"/>
      <c r="D36" s="181"/>
      <c r="E36" s="181"/>
      <c r="F36" s="181"/>
      <c r="G36" s="181"/>
      <c r="H36" s="181"/>
      <c r="I36" s="181"/>
      <c r="J36" s="181"/>
      <c r="K36" s="182"/>
      <c r="L36" s="182"/>
      <c r="M36" s="182"/>
    </row>
    <row r="37" spans="2:13" x14ac:dyDescent="0.25">
      <c r="B37" s="181"/>
      <c r="C37" s="181"/>
      <c r="D37" s="181"/>
      <c r="E37" s="181"/>
      <c r="F37" s="181"/>
      <c r="G37" s="181"/>
      <c r="H37" s="181"/>
      <c r="I37" s="181"/>
      <c r="J37" s="181"/>
      <c r="K37" s="182"/>
      <c r="L37" s="182"/>
      <c r="M37" s="182"/>
    </row>
    <row r="38" spans="2:13" x14ac:dyDescent="0.25">
      <c r="B38" s="181"/>
      <c r="C38" s="181"/>
      <c r="D38" s="181"/>
      <c r="E38" s="181"/>
      <c r="F38" s="181"/>
      <c r="G38" s="181"/>
      <c r="H38" s="181"/>
      <c r="I38" s="181"/>
      <c r="J38" s="181"/>
      <c r="K38" s="182"/>
      <c r="L38" s="182"/>
      <c r="M38" s="182"/>
    </row>
    <row r="39" spans="2:13" x14ac:dyDescent="0.25">
      <c r="B39" s="181"/>
      <c r="C39" s="181"/>
      <c r="D39" s="181"/>
      <c r="E39" s="181"/>
      <c r="F39" s="181"/>
      <c r="G39" s="181"/>
      <c r="H39" s="181"/>
      <c r="I39" s="181"/>
      <c r="J39" s="181"/>
      <c r="K39" s="182"/>
      <c r="L39" s="182"/>
      <c r="M39" s="182"/>
    </row>
    <row r="40" spans="2:13" x14ac:dyDescent="0.25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2:13" x14ac:dyDescent="0.25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</row>
    <row r="42" spans="2:13" x14ac:dyDescent="0.25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</row>
    <row r="43" spans="2:13" x14ac:dyDescent="0.25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</row>
    <row r="44" spans="2:13" x14ac:dyDescent="0.25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</row>
    <row r="45" spans="2:13" x14ac:dyDescent="0.25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</row>
    <row r="46" spans="2:13" x14ac:dyDescent="0.25"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</row>
    <row r="47" spans="2:13" x14ac:dyDescent="0.25"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2:13" x14ac:dyDescent="0.25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</row>
    <row r="49" spans="2:13" x14ac:dyDescent="0.25"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2:13" x14ac:dyDescent="0.25"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2:13" x14ac:dyDescent="0.25"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2:13" x14ac:dyDescent="0.25"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</sheetData>
  <mergeCells count="6">
    <mergeCell ref="C13:F13"/>
    <mergeCell ref="H1:I1"/>
    <mergeCell ref="C7:F7"/>
    <mergeCell ref="C6:F6"/>
    <mergeCell ref="C5:F5"/>
    <mergeCell ref="B9:F9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2021-01-22T14:42:33Z</cp:lastPrinted>
  <dcterms:created xsi:type="dcterms:W3CDTF">2020-12-22T11:57:29Z</dcterms:created>
  <dcterms:modified xsi:type="dcterms:W3CDTF">2021-01-27T14:28:20Z</dcterms:modified>
</cp:coreProperties>
</file>