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0" l="1"/>
  <c r="A23" i="51"/>
  <c r="A19" i="56"/>
  <c r="A15" i="56"/>
  <c r="A23" i="55"/>
  <c r="A19" i="55"/>
  <c r="A15" i="55"/>
  <c r="A32" i="28"/>
  <c r="A28" i="28"/>
  <c r="A24" i="28"/>
  <c r="A31" i="29"/>
  <c r="A27" i="29"/>
  <c r="A27" i="30"/>
  <c r="A23" i="30"/>
  <c r="A19" i="30"/>
  <c r="A37" i="23"/>
  <c r="A33" i="23"/>
  <c r="A29" i="23"/>
  <c r="A25" i="23"/>
  <c r="A30" i="22"/>
  <c r="A25" i="21"/>
  <c r="A19" i="20"/>
  <c r="A15" i="20"/>
  <c r="A11" i="20"/>
  <c r="A7" i="20"/>
  <c r="A20" i="54"/>
  <c r="A16" i="54"/>
  <c r="A12" i="54"/>
  <c r="A30" i="35"/>
  <c r="A26" i="35"/>
  <c r="A32" i="36"/>
  <c r="A28" i="36"/>
  <c r="A12" i="37"/>
  <c r="A8" i="37"/>
  <c r="A24" i="38"/>
  <c r="A61" i="39"/>
  <c r="A44" i="40"/>
  <c r="A40" i="40"/>
  <c r="A36" i="40"/>
  <c r="A21" i="41"/>
  <c r="A17" i="41"/>
  <c r="A24" i="42"/>
  <c r="A20" i="42"/>
  <c r="A16" i="42"/>
  <c r="A36" i="49"/>
  <c r="A22" i="50"/>
  <c r="A19" i="51"/>
  <c r="A15" i="51"/>
  <c r="A11" i="51"/>
  <c r="A7" i="51"/>
  <c r="A32" i="52"/>
  <c r="A20" i="53"/>
  <c r="A19" i="5"/>
  <c r="A29" i="4"/>
  <c r="A25" i="4"/>
  <c r="A21" i="4"/>
  <c r="A17" i="4"/>
  <c r="A21" i="2"/>
  <c r="A25" i="2"/>
  <c r="A17" i="2"/>
  <c r="A13" i="2"/>
  <c r="L33" i="1"/>
  <c r="B33" i="1"/>
  <c r="A4" i="56" s="1"/>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12" i="1"/>
  <c r="J15" i="1"/>
  <c r="J24" i="1"/>
  <c r="J27" i="1"/>
  <c r="J18" i="1"/>
  <c r="J30" i="1"/>
  <c r="J16" i="1"/>
  <c r="J11" i="1"/>
  <c r="J22" i="1"/>
  <c r="J19" i="1"/>
  <c r="J21" i="1"/>
  <c r="J25" i="1"/>
  <c r="J29" i="1"/>
  <c r="J23" i="1"/>
  <c r="J9" i="1"/>
  <c r="J13" i="1"/>
  <c r="J14" i="1"/>
  <c r="J33" i="1"/>
  <c r="J26" i="1"/>
  <c r="J20" i="1"/>
  <c r="J32" i="1"/>
  <c r="J17" i="1"/>
  <c r="J10" i="1"/>
  <c r="J28" i="1"/>
  <c r="J8" i="1"/>
  <c r="J31" i="1"/>
  <c r="M14" i="1" l="1" a="1"/>
  <c r="M14" i="1" s="1"/>
  <c r="M31" i="1" a="1"/>
  <c r="M31" i="1" s="1"/>
  <c r="M19" i="1" a="1"/>
  <c r="M19" i="1" s="1"/>
  <c r="M16" i="1" a="1"/>
  <c r="M16" i="1" s="1"/>
  <c r="M23" i="1" a="1"/>
  <c r="M23" i="1" s="1"/>
  <c r="M25" i="1" a="1"/>
  <c r="M25"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P33" i="1" a="1"/>
  <c r="P33" i="1" s="1"/>
  <c r="S22" i="1" a="1"/>
  <c r="S22" i="1" s="1"/>
  <c r="Q30" i="1" a="1"/>
  <c r="Q30" i="1" s="1"/>
  <c r="R30" i="1" a="1"/>
  <c r="R30"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14" i="1" a="1"/>
  <c r="O14" i="1" s="1"/>
  <c r="O30" i="1" a="1"/>
  <c r="O30" i="1" s="1"/>
  <c r="P29" i="1" a="1"/>
  <c r="P29" i="1" s="1"/>
  <c r="Q29" i="1" a="1"/>
  <c r="Q29" i="1" s="1"/>
  <c r="Q18" i="1" a="1"/>
  <c r="Q18" i="1" s="1"/>
  <c r="O29" i="1" a="1"/>
  <c r="O29" i="1" s="1"/>
  <c r="Q27" i="1" a="1"/>
  <c r="Q27" i="1" s="1"/>
  <c r="Q33" i="1" a="1"/>
  <c r="Q33"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<sst xmlns="http://schemas.openxmlformats.org/spreadsheetml/2006/main" count="624" uniqueCount="372">
  <si>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</si>
  <si>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</si>
  <si>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</si>
  <si>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</si>
  <si>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</si>
  <si>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</si>
  <si>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</si>
  <si>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</si>
  <si>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</si>
  <si>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</si>
  <si>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</si>
  <si>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</si>
  <si>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</si>
  <si>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</si>
  <si>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</si>
  <si>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</si>
  <si>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</si>
  <si>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</si>
  <si>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</si>
  <si>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</si>
  <si>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</si>
  <si>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</si>
  <si>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</si>
  <si>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</si>
  <si>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</si>
  <si>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</si>
  <si>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</si>
  <si>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</si>
  <si>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</si>
  <si>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</si>
  <si>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</si>
  <si>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</si>
  <si>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Exam 5 - Spring 2013</t>
  </si>
  <si>
    <t>Given the following information for an insurance company that writes 24-month term policies:</t>
  </si>
  <si>
    <t>A</t>
  </si>
  <si>
    <t>Policy Group</t>
  </si>
  <si>
    <t>B</t>
  </si>
  <si>
    <t>Effective Date</t>
  </si>
  <si>
    <t>January 1, 2010</t>
  </si>
  <si>
    <t>July 1, 2010</t>
  </si>
  <si>
    <t>Expiration Date</t>
  </si>
  <si>
    <t>December 31, 2011</t>
  </si>
  <si>
    <t>June 30, 2012</t>
  </si>
  <si>
    <t>Number of Vehicles</t>
  </si>
  <si>
    <t>All policies within each group have the same effective date.</t>
  </si>
  <si>
    <t>Calculate the earned car-years for calendar year 2011 .</t>
  </si>
  <si>
    <t>Calculate the earned car-years for policy year 2010 evaluated as of December 31, 2010 and as of December 31, 2011.</t>
  </si>
  <si>
    <t>Given the following information for an insurance company:</t>
  </si>
  <si>
    <t>• Proposed effective date of the next rate change is January 1, 2014.</t>
  </si>
  <si>
    <t>• Rates will be in effect for 1 year.</t>
  </si>
  <si>
    <t>• All policies have 12-month terms and are written uniformly throughout the year.</t>
  </si>
  <si>
    <t>• Calendar year 2012 earned premium at current rate level is $114,208,050.</t>
  </si>
  <si>
    <t>12 Month Period Ending</t>
  </si>
  <si>
    <t>Written Premium at Current Rate Level</t>
  </si>
  <si>
    <t>Written Exposures</t>
  </si>
  <si>
    <t>December 31, 2012</t>
  </si>
  <si>
    <t>Briefly discuss why a premium trend should be utilized in a rate level indication.</t>
  </si>
  <si>
    <t>Utilizing one-step trending, calculate the calendar year 2012 projected earned premium at current rate level for use in calculating the rate change.</t>
  </si>
  <si>
    <t>Briefly discuss why it is inappropriate to use written premium at historical rate levels to determine premium trends.</t>
  </si>
  <si>
    <t>An actuary has submitted the following analysis for a rate level indication:</t>
  </si>
  <si>
    <t>Calendar/Accident Year</t>
  </si>
  <si>
    <t>Calendar Year Earned Premium</t>
  </si>
  <si>
    <t>Accident Year Reported Losses &amp; Paid ALAE</t>
  </si>
  <si>
    <t>Accident Year Reported Loss &amp; Paid ALAE Ratio</t>
  </si>
  <si>
    <t>Recommend five improvements to the analysis and briefly explain the purpose of each.</t>
  </si>
  <si>
    <t>Fixed Expense Provision</t>
  </si>
  <si>
    <t>Variable Expense Provision</t>
  </si>
  <si>
    <t>Underwriting Profit Provision</t>
  </si>
  <si>
    <t>Variable Permissible Loss Ratio</t>
  </si>
  <si>
    <t>Indicated Rate Change</t>
  </si>
  <si>
    <t>Given the following information:</t>
  </si>
  <si>
    <t>Use the reported Bornhuetter-Ferguson technique to estimate ultimate losses for accident year 2012.</t>
  </si>
  <si>
    <t>• Annual loss trend rate = +4%.</t>
  </si>
  <si>
    <t>• Rate change history:</t>
  </si>
  <si>
    <t>o +3% effective April 1, 2009.</t>
  </si>
  <si>
    <t>o +2% effective July 1, 2010.</t>
  </si>
  <si>
    <t>• All policies have annual terms.</t>
  </si>
  <si>
    <t>• Calendar year 2012 earned premium = $50,000.</t>
  </si>
  <si>
    <t>• Accident year 2012 reported losses at December 31 , 2012 = $4,200.</t>
  </si>
  <si>
    <t>Percentage of Loss Reported at:</t>
  </si>
  <si>
    <t>12 months</t>
  </si>
  <si>
    <t>24 months</t>
  </si>
  <si>
    <t>36 months</t>
  </si>
  <si>
    <t>Selected Ultimate Loss Ratio</t>
  </si>
  <si>
    <t>Accident Year 2009</t>
  </si>
  <si>
    <t>Accident Year 2010</t>
  </si>
  <si>
    <t>Accident Year 2011</t>
  </si>
  <si>
    <t>• All policies are annual.</t>
  </si>
  <si>
    <t>• Current rates have been in effect for three years.</t>
  </si>
  <si>
    <t>• Annual premium trend = -1 %.</t>
  </si>
  <si>
    <t>• Annual loss trend = +3%.</t>
  </si>
  <si>
    <t>• Loss adjustment expense provision = 2.5% of loss.</t>
  </si>
  <si>
    <t>• Historical expense ratios:</t>
  </si>
  <si>
    <t>• Underwriting profit and contingencies provision = 5%.</t>
  </si>
  <si>
    <t>• Ultimate losses are estimated using the reported development technique.</t>
  </si>
  <si>
    <t>• On January 1, 2014, the company will reduce agency commissions by 3% of premium.</t>
  </si>
  <si>
    <t>Calendar Year Ending</t>
  </si>
  <si>
    <t>Earned Premium ($000)</t>
  </si>
  <si>
    <t>Accident Year</t>
  </si>
  <si>
    <t>48 months</t>
  </si>
  <si>
    <t>60 months</t>
  </si>
  <si>
    <t>Reported Losses ($000s)</t>
  </si>
  <si>
    <t>Calculate the indicated rate change.</t>
  </si>
  <si>
    <t>Contrast the components of IBNR for a claims-made policy and an occurrence policy.</t>
  </si>
  <si>
    <t>Explain why a claims-made policy should cost less than an occurrence policy, provided claim costs are increasing.</t>
  </si>
  <si>
    <t>Explain why a change in underlying trends will impact the estimated premium for an occurrence policy more than for a claims-made policy.</t>
  </si>
  <si>
    <t>Briefly describe the provision that exists to eliminate coverage overlap if an insured switches from an occurrence policy to a claims-made policy, and why an overlap would exist without it.</t>
  </si>
  <si>
    <t>Explain why there would be a coverage gap if an insured switches from a claims-made policy to an occurrence policy and what an insurer can do to provide coverage.</t>
  </si>
  <si>
    <t>An actuary is reviewing workers compensation indemnity loss experience for a rate level indication analysis. Given the following information:</t>
  </si>
  <si>
    <t>• No other benefit changes are expected within the next few years.</t>
  </si>
  <si>
    <t>• The annual impact on benefits due to wage inflation has been +2.0% and is expected to continue.</t>
  </si>
  <si>
    <t>• The proposed effective date for revised loss costs is July 1, 2013.</t>
  </si>
  <si>
    <t>• Policies are annual.</t>
  </si>
  <si>
    <t>• Revised loss costs would be in effect for one year.</t>
  </si>
  <si>
    <t>• Losses occur uniformly throughout the year.</t>
  </si>
  <si>
    <t>Estimated Ultimate Losses at Pre-July 1, 2011 Benefit Levels ($000)</t>
  </si>
  <si>
    <t>Calculate the 2010, 2011, and 2012 accident year projected ultimate losses to be used in the rate level indication.</t>
  </si>
  <si>
    <t>• All policies are annual and written on January 1.</t>
  </si>
  <si>
    <t>• Rate change effective date is January 1, 2013.</t>
  </si>
  <si>
    <t>• Rate level is reviewed annually.</t>
  </si>
  <si>
    <t>Reported Loss &amp; ALAE as of June 30, 2012</t>
  </si>
  <si>
    <t>Calculate the 2010 accident year trended ultimate loss &amp; ALAE to be used in a rate change analysis. Justify any trend selections.</t>
  </si>
  <si>
    <t>Selected Reported Loss &amp; ALAE Age-To-Ultimate Factors</t>
  </si>
  <si>
    <t>Month</t>
  </si>
  <si>
    <t>Factor</t>
  </si>
  <si>
    <t>Frequency</t>
  </si>
  <si>
    <t>Severity</t>
  </si>
  <si>
    <t>Pure Premium</t>
  </si>
  <si>
    <t>Reported Loss &amp; ALAE</t>
  </si>
  <si>
    <t>Sept 2009</t>
  </si>
  <si>
    <t>Dec 2009</t>
  </si>
  <si>
    <t>Mar 2010</t>
  </si>
  <si>
    <t>Jun 2010</t>
  </si>
  <si>
    <t>Sept 2010</t>
  </si>
  <si>
    <t>Dec 2010</t>
  </si>
  <si>
    <t>Mar 2011</t>
  </si>
  <si>
    <t>Jun 2011</t>
  </si>
  <si>
    <t>Sept 2011</t>
  </si>
  <si>
    <t>Dec 2011</t>
  </si>
  <si>
    <t>Mar 2012</t>
  </si>
  <si>
    <t>Jun 2012</t>
  </si>
  <si>
    <t># of Points</t>
  </si>
  <si>
    <t>Annual Frequency Exponential Fit</t>
  </si>
  <si>
    <t>Annual Severity Exponential Fit</t>
  </si>
  <si>
    <t>Annual Pure Premium Exponential Fit</t>
  </si>
  <si>
    <t>An actuary develops an overall indicated rate increase of 4.5% using the following assumptions:</t>
  </si>
  <si>
    <t>• All expenses are variable.</t>
  </si>
  <si>
    <t>• Profit and contingency provision = 5%.</t>
  </si>
  <si>
    <t>The actuary's manager asks that the expenses be split into fixed and variable components as follows:</t>
  </si>
  <si>
    <t>• Fixed = 75% of total expenses.</t>
  </si>
  <si>
    <t>• Variable = 25% of total expenses.</t>
  </si>
  <si>
    <t>Briefly explain why splitting the expenses as described above results in a different indication.</t>
  </si>
  <si>
    <t>Identify two reasons an actuary may want to split expenses into fixed and variable components.</t>
  </si>
  <si>
    <t>Given the following information for a policy:</t>
  </si>
  <si>
    <t>• New business expected loss ratio = 60%.</t>
  </si>
  <si>
    <t>• Losses expected to decrease $25 per year.</t>
  </si>
  <si>
    <t>• Renewal business expenses = $350.</t>
  </si>
  <si>
    <t>• Probability of first renewal = 85%.</t>
  </si>
  <si>
    <t>• Probability of second renewal = 90%.</t>
  </si>
  <si>
    <t>• Probability of third renewal = 0%.</t>
  </si>
  <si>
    <t>• Assume an annual discount rate of 3%.</t>
  </si>
  <si>
    <t>Calculate the lifetime value of the expected total profit as a percentage of premium.</t>
  </si>
  <si>
    <t>Identify two considerations used in the analysis in part a. above that differ from standard actuarial ratemaking techniques.</t>
  </si>
  <si>
    <t>An insurance company is researching three new rating variables to include in its homeowners risk classification system. The insurer has determined the following information about the existing book of business:</t>
  </si>
  <si>
    <t>Credit</t>
  </si>
  <si>
    <t>Exposures</t>
  </si>
  <si>
    <t>Competitor's Rating Plan Factor</t>
  </si>
  <si>
    <t>Base Class</t>
  </si>
  <si>
    <t>Excellent</t>
  </si>
  <si>
    <t>Good</t>
  </si>
  <si>
    <t>Fair</t>
  </si>
  <si>
    <t>Total</t>
  </si>
  <si>
    <t>No</t>
  </si>
  <si>
    <t>Yes</t>
  </si>
  <si>
    <t>Develop the indicated credibility weighted rating factors for the variable recommended in part b. above.</t>
  </si>
  <si>
    <t>Without performing any calculations, recommend and justify which rating variable the insurer should implement within a risk classification system.</t>
  </si>
  <si>
    <t>For each potential rating variable, briefly describe two possible concerns of adding it to a risk classification system.</t>
  </si>
  <si>
    <t>Age of Homeowner</t>
  </si>
  <si>
    <t>Under 30 years</t>
  </si>
  <si>
    <t>30 to 40 years</t>
  </si>
  <si>
    <t>Over 40 Years</t>
  </si>
  <si>
    <t>Loss Prevention</t>
  </si>
  <si>
    <t>Fire Extinguisher</t>
  </si>
  <si>
    <t>Smoke Detector</t>
  </si>
  <si>
    <t>None</t>
  </si>
  <si>
    <t>• Credit is determined using the credit score for the primary homeowner.</t>
  </si>
  <si>
    <t>• Age of homeowner is determined using the age of the primary homeowner.</t>
  </si>
  <si>
    <t>• A homeowner with both a fire extinguisher and smoke detector would be classified with a smoke detector.</t>
  </si>
  <si>
    <t>• The square root rule is used to determine partial credibility.</t>
  </si>
  <si>
    <t>• A competitor's rating relativities are used as the credibility complement.</t>
  </si>
  <si>
    <t>• Assume that the insurer can implement only one new rating variable at this time.</t>
  </si>
  <si>
    <t>• Assume that each variable is independent.</t>
  </si>
  <si>
    <t>An insurer is planning to revise burglar alarm and deductible rating plan factors for its Homeowners program. Given the following generalized linear model output:</t>
  </si>
  <si>
    <t>Propose revised burglar alarm and deductible rating plan factors. Document the relevant analysis and rationale to support the proposal.</t>
  </si>
  <si>
    <t>Burglar Alarm</t>
  </si>
  <si>
    <t>Local Alarm</t>
  </si>
  <si>
    <t>Central Reporting</t>
  </si>
  <si>
    <t>GLM Prediction</t>
  </si>
  <si>
    <t>-2 Standard Errors</t>
  </si>
  <si>
    <t>+2 Standard Errors</t>
  </si>
  <si>
    <t>Policies</t>
  </si>
  <si>
    <t>Deductible</t>
  </si>
  <si>
    <t>Given the following for a large deductible commercial general liability policy:</t>
  </si>
  <si>
    <t>Per occurrence deductible</t>
  </si>
  <si>
    <t>Loss elimination ratio for a $250,000 deductible</t>
  </si>
  <si>
    <t>ALAE/ground up loss ratio</t>
  </si>
  <si>
    <t>Ground up loss estimate</t>
  </si>
  <si>
    <t>Fixed Expenses</t>
  </si>
  <si>
    <t>Variable Expenses as a % of premium</t>
  </si>
  <si>
    <t>Underwriting profit as a % of premium</t>
  </si>
  <si>
    <t>Deductible processing cost as a % of losses below the deductible</t>
  </si>
  <si>
    <t>Credit risk as a % of losses below the deductible</t>
  </si>
  <si>
    <t>Additional risk margin as a % of excess loss</t>
  </si>
  <si>
    <t>Calculate the premium for the large deductible policy.</t>
  </si>
  <si>
    <t>• The insurer will handle all claims, including those that fall below the deductible.</t>
  </si>
  <si>
    <t>• The deductible is for loss only.</t>
  </si>
  <si>
    <t>• All ALAE is paid by the insurer.</t>
  </si>
  <si>
    <t>An insurer proposes to increase rates by 6.0% where many individual policy impacts will be above 10%. The insurer proposes a capping rule that will restrict premium changes at the policy level to plus or minus 10.0%.</t>
  </si>
  <si>
    <t>Identify two problems that a capping rule may cause for an insurer.</t>
  </si>
  <si>
    <t>Explain why an insurer would propose a capping rule in light of the problems identified in part a. above.</t>
  </si>
  <si>
    <t>The reported losses during the policy period evaluated as of June 30, 2012 are as follows:</t>
  </si>
  <si>
    <t>Claim</t>
  </si>
  <si>
    <t>#1</t>
  </si>
  <si>
    <t>#2</t>
  </si>
  <si>
    <t>#3</t>
  </si>
  <si>
    <t>Reported Losses</t>
  </si>
  <si>
    <t>The provisions for this retrospective rating plan are as follows:</t>
  </si>
  <si>
    <t>Minimum retrospective premium ratio</t>
  </si>
  <si>
    <t>Maximum retrospective premium ratio</t>
  </si>
  <si>
    <t>Loss Conversion Factor</t>
  </si>
  <si>
    <t>Per Accident Loss Limitation</t>
  </si>
  <si>
    <t>Expense Allowance Excluding Tax Multiplier</t>
  </si>
  <si>
    <t>Expected Loss Ratio</t>
  </si>
  <si>
    <t>Tax Multiplier</t>
  </si>
  <si>
    <t>Net Insurance Charge</t>
  </si>
  <si>
    <t>Standard Premium</t>
  </si>
  <si>
    <t>Calculate the retrospective premium as of June 30, 2012.</t>
  </si>
  <si>
    <t>Discuss what could cause the retrospective premium in part a. above to change for the insured between June 30, 2012 and the tenth adjustment.</t>
  </si>
  <si>
    <t>Accident Half-Year</t>
  </si>
  <si>
    <t>2010-1</t>
  </si>
  <si>
    <t>2010-2</t>
  </si>
  <si>
    <t>2011-1</t>
  </si>
  <si>
    <t>2011-2</t>
  </si>
  <si>
    <t>2012-1</t>
  </si>
  <si>
    <t>2012-2</t>
  </si>
  <si>
    <t>6 Months</t>
  </si>
  <si>
    <t>12 Months</t>
  </si>
  <si>
    <t>18 Months</t>
  </si>
  <si>
    <t>24 Months</t>
  </si>
  <si>
    <t>30 Months</t>
  </si>
  <si>
    <t>36 Months</t>
  </si>
  <si>
    <t>Cumulative Closed Claim Counts</t>
  </si>
  <si>
    <t>Age-to-Age Factors</t>
  </si>
  <si>
    <t>16-12</t>
  </si>
  <si>
    <t>12-18</t>
  </si>
  <si>
    <t>18-24</t>
  </si>
  <si>
    <t>24-30</t>
  </si>
  <si>
    <t>30-36</t>
  </si>
  <si>
    <t>Assume no closed claim count development after 36 months.</t>
  </si>
  <si>
    <t>Estimate the ultimate claim count for accident year 2012.</t>
  </si>
  <si>
    <t>Briefly discuss two advantages for analyzing this data using accident half-years as opposed to full accident years.</t>
  </si>
  <si>
    <t>The following information is available for a self-insured entity:</t>
  </si>
  <si>
    <t>Case Outstanding</t>
  </si>
  <si>
    <t>Industry Reported CDF to Ultimate</t>
  </si>
  <si>
    <t>Industry Paid CDF to Ultimate</t>
  </si>
  <si>
    <t>Identify two limitations to the technique used in part a. above.</t>
  </si>
  <si>
    <t>Briefly describe a situation when this technique is particularly useful.</t>
  </si>
  <si>
    <t>Briefly explain the key assumption of the Bornhuetter-Ferguson method.</t>
  </si>
  <si>
    <t>Briefly explain how the Bornhuetter-Ferguson method can be considered a credibility-weighted method and how the credibility is calculated.</t>
  </si>
  <si>
    <t>Briefly describe one situation where the credibility-weighted assumption underlying the Bornhuetter-Ferguson method may not apply.</t>
  </si>
  <si>
    <t>Explain whether the paid or reported Bornhuetter-Ferguson method is more responsive in a situation where claim ratios are increasing.</t>
  </si>
  <si>
    <t>Compare and contrast the Cape Cod method and Bornhuetter-Ferguson method by providing one similarity and one difference.</t>
  </si>
  <si>
    <t>Claim Counts</t>
  </si>
  <si>
    <t>Severities</t>
  </si>
  <si>
    <t>Payroll ($000)</t>
  </si>
  <si>
    <t>Reported as of December 31, 2012</t>
  </si>
  <si>
    <t>As of Months</t>
  </si>
  <si>
    <t>Reporting Patterns (Reported %)</t>
  </si>
  <si>
    <t>Use an appropriate frequency-severity technique to estimate the IBNR for accident year 2012 at
December 31, 2012 and justify all selections.</t>
  </si>
  <si>
    <t>• Annual frequency trend = -2%.</t>
  </si>
  <si>
    <t>• Annual severity trend = +5%.</t>
  </si>
  <si>
    <t>• Annual payroll trend= +4%.</t>
  </si>
  <si>
    <t>• The reported claim counts for accident year 2012 are unusually low due to a temporary slowdown of claims being opened.</t>
  </si>
  <si>
    <t>Given the following information for a line of business:</t>
  </si>
  <si>
    <t>• Assume no reported claims development past 36 months.</t>
  </si>
  <si>
    <t>• Annual claim severity trend = +5%.</t>
  </si>
  <si>
    <t>• Paid claim development method ultimate loss for accident year 2012 = $10,275,000.</t>
  </si>
  <si>
    <t>• Reported claim development method ultimate loss for accident year 2012 = $9,650,000.</t>
  </si>
  <si>
    <t>Fully discuss the considerations in deciding between using the paid or the reported claim development method to estimate ultimate claims for this line of business, and recommend an ultimate loss estimate for accident year 2012.</t>
  </si>
  <si>
    <t>Cumulative Paid Claims ($000s)</t>
  </si>
  <si>
    <t>Cumulative Closed Claim Count</t>
  </si>
  <si>
    <t>Cumulative Reported Claims ($000s)</t>
  </si>
  <si>
    <t>Cumulative Reported Claim Count</t>
  </si>
  <si>
    <t>Outstanding Claims ($000s)</t>
  </si>
  <si>
    <t>Outstanding Claim Count</t>
  </si>
  <si>
    <t>Given the following information as of the December 31, 2011 actuarial valuation:</t>
  </si>
  <si>
    <t>Ultimate Claims</t>
  </si>
  <si>
    <t>Reported Claims</t>
  </si>
  <si>
    <t>Paid Claims</t>
  </si>
  <si>
    <t>Age in Months</t>
  </si>
  <si>
    <t>Cumulative Percent Reported</t>
  </si>
  <si>
    <t>Cumulative Percent Paid</t>
  </si>
  <si>
    <t>Given the following information as of December 31, 2012:</t>
  </si>
  <si>
    <t>Based on the 2011 actuarial valuation, calculate expected paid claims for each accident year during calendar year 2012.</t>
  </si>
  <si>
    <t>Based on the 2011 actuarial valuation, calculate expected reported claims for each accident year during calendar year 2012.</t>
  </si>
  <si>
    <t>Discuss a scenario that explains any differences between actual and expected paid and reported claims as of December 31, 2012.</t>
  </si>
  <si>
    <t>Using the scenario discussed in part c. above, justify the selection of a reserving technique for estimating ultimate claims as of December 31 , 2012.</t>
  </si>
  <si>
    <t>Discuss necessary adjustments the actuary should make to the company-specific data to use the development method.</t>
  </si>
  <si>
    <t>Briefly describe four adjustments the actuary should consider making to historical claims and exposures to put them on current levels in the expected claims method.</t>
  </si>
  <si>
    <t>Describe two diagnostic tests the actuary should perform before using the frequency-severity method.</t>
  </si>
  <si>
    <t>An actuary is assisting a manufacturing company in reserving its self-insured workers compensation program as of December 31, 2012. The program began on January 1, 1998 and has undergone the following changes in recent years:</t>
  </si>
  <si>
    <t>• On January 1, 2007, the per-occurrence retention was increased from $300,000 to $750,000.</t>
  </si>
  <si>
    <t>• Development method using company-specific claim development triangles.</t>
  </si>
  <si>
    <t>• Frequency-severity method using company-specific claim count development triangles.</t>
  </si>
  <si>
    <t xml:space="preserve">• Expected claims method using payroll as exposure base and the average of the reported and
</t>
  </si>
  <si>
    <t>paid claim development projections as initial estimates of ultimate claims.</t>
  </si>
  <si>
    <t>The actuary would like to use the following methods and data to estimate ultimate claims as of December 31, 2012:</t>
  </si>
  <si>
    <t xml:space="preserve">• On January 1, 2010, the company automated some of its production process. As a result, the
</t>
  </si>
  <si>
    <t>company replaced a significant portion of its assembly-line staff with sales staff.</t>
  </si>
  <si>
    <t>Discuss whether IBNR estimated using the Berquist-Sherman case outstanding adjustment technique should be higher or lower than IBNR estimated using an unadjusted reported claim development technique.</t>
  </si>
  <si>
    <t>Calculate the adjusted cumulative reported claim triangle using the Berquist-Sherman case outstanding adjustment technique.</t>
  </si>
  <si>
    <t>Unadjusted Case Oustanding Claims ($000s)</t>
  </si>
  <si>
    <t>Open Claim Counts</t>
  </si>
  <si>
    <t>Selected annual severity trend = +5%</t>
  </si>
  <si>
    <t>Using a ratio approach, estimate the ultimate salvage and subrogation for accident year 2012.</t>
  </si>
  <si>
    <t>Briefly discuss which approach, the development or ratio approach, to select in recommending an ultimate salvage and subrogation estimate for accident year 2012.</t>
  </si>
  <si>
    <t>Using a development approacn, estimate the ultimate salvage and subrogation for accident year 2012.</t>
  </si>
  <si>
    <t>48 Months</t>
  </si>
  <si>
    <t>Paid Claims Gross of Salvage &amp; Subrogation</t>
  </si>
  <si>
    <t>• Assume no development after age 48.</t>
  </si>
  <si>
    <t>• Ultimate claims for accident year 2012 = $2,985.</t>
  </si>
  <si>
    <t>Given the following information for a portfolio written on claims-made policy form:</t>
  </si>
  <si>
    <t>Calendar Year</t>
  </si>
  <si>
    <t>Paid ULAE</t>
  </si>
  <si>
    <t>Year-End Outstanding Case Reserve</t>
  </si>
  <si>
    <t>Year-End Outstanding IBNR</t>
  </si>
  <si>
    <t>Claim amounts include ALAE.</t>
  </si>
  <si>
    <t>Calculate a ULAE provision as of December 31, 2012 using the Kittel adjustment.</t>
  </si>
  <si>
    <t>Explain the purpose of the Kittel adjustment.</t>
  </si>
  <si>
    <t>An actuary is conducting a reserve review for a line of business and calculates the following:</t>
  </si>
  <si>
    <t>Suggest a reason for the disparity between the estimates of ultimate claims for accident year 2011 and propose diagnostic tests that would verify the assumption.</t>
  </si>
  <si>
    <t>Determine what steps the actuary should take to determine the most appropriate methodology to project ultimate claims for accident year 2011.</t>
  </si>
  <si>
    <t>Reported</t>
  </si>
  <si>
    <t>Paid</t>
  </si>
  <si>
    <t>Claim Count &amp; Severity Technique</t>
  </si>
  <si>
    <t>Disposal Rate Technique</t>
  </si>
  <si>
    <t>Claims as of December 31, 2012</t>
  </si>
  <si>
    <t>Development Method</t>
  </si>
  <si>
    <t>BF Method</t>
  </si>
  <si>
    <t>Frequency-Severity</t>
  </si>
  <si>
    <t>Projected Ultimate Claims</t>
  </si>
  <si>
    <t>Assume Policy Group B cancels on January 1, 2011. Calculate the 2010 policy year written car-years evaluated as of December 31, 2010 and as of December 31, 2011 for Policy Group B.</t>
  </si>
  <si>
    <t>Assume Policy Group B cancels on July 1, 2011. Calculate the 2010 and 2011 calendar year written car-years for Policy Group B.</t>
  </si>
  <si>
    <t>The insurance company decides to move all existing business with a $100 deductible to a $500 deductible upon renewal during calendar year 2013. Given this new information, discuss whether the true projected earned premium will be higher, lower, or unchanged from that in part a. above.</t>
  </si>
  <si>
    <t>Three Year Average Reported Loss and Paid ALAE Ratio</t>
  </si>
  <si>
    <t>A company is reviewing the rate level adequacy. Given the following information for a book of business:</t>
  </si>
  <si>
    <t>• New rates will be in effect for 18 months beginning on July 1, 2013.</t>
  </si>
  <si>
    <t>o Fixed = 6%.</t>
  </si>
  <si>
    <t>o Variable = 30%.</t>
  </si>
  <si>
    <t>• A benefit change having an impact of +2.0% applies to indemnity losses on policies written after October 1, 2012.</t>
  </si>
  <si>
    <t>• A benefit change having an impact of +5.0% applies to all indemnity losses for accidents occurring after July 1, 2011.</t>
  </si>
  <si>
    <t>• Underwriting guidelines were revised on January 1, 2011, substantially changing the composition of the book of business.</t>
  </si>
  <si>
    <t>• Total permissible loss ratio = 65%.</t>
  </si>
  <si>
    <t>Calculate the revised overall rate indication with the new expense split suggested by the actuary's manager.</t>
  </si>
  <si>
    <t>• Annual earned premium = $1,000.</t>
  </si>
  <si>
    <t>• New business expenses = $420.</t>
  </si>
  <si>
    <t>• Full credibility claim standard = 400.</t>
  </si>
  <si>
    <t>• Frequency for every risk classification = 10%.</t>
  </si>
  <si>
    <t>• The insurer will make the payments on all claims and will seek reimbursement for amounts below the deductible from the insured.</t>
  </si>
  <si>
    <t>An employer negotiated a workers compensation retrospective policy with an insurer, effective from January 1, 2011 to December 31, 2011 . The first adjustment of the retrospective premium occurs six months after the end of the policy period and annually thereafter until the tenth adjustment.</t>
  </si>
  <si>
    <t>Using a case outstanding development technique, estimate the unpaid claims for accident year 2012 as of December 31, 2012.</t>
  </si>
  <si>
    <t>Briefly explain a shortcoming of the classical method that is not addressed by the Kittel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</si>
</sst>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Red]\(&quot;$&quot;#,##0\)"/>
    <numFmt numFmtId="165" formatCode="&quot;$&quot;#,##0.00_);[Red]\(&quot;$&quot;#,##0.00\)"/>
    <numFmt numFmtId="166" formatCode="_(* #,##0.00_);_(* \(#,##0.00\);_(* &quot;-&quot;??_);_(@_)"/>
    <numFmt numFmtId="167" formatCode="0.0%"/>
    <numFmt numFmtId="168"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u/>
      <sz val="11"/>
      <name val="Calibri"/>
      <family val="2"/>
      <scheme val="minor"/>
    </font>
    <font>
      <b/>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6" fontId="1" fillId="0" borderId="0" applyFont="0" applyFill="0" applyBorder="0" applyAlignment="0" applyProtection="0"/>
  </cellStyleXfs>
  <cellXfs count="10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7"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14" xfId="0" applyFont="1" applyFill="1" applyBorder="1" applyAlignment="1">
      <alignment horizontal="left"/>
    </xf>
    <xf numFmtId="0" fontId="11" fillId="2" borderId="14" xfId="0" applyFont="1" applyFill="1" applyBorder="1" applyAlignment="1">
      <alignment horizontal="center"/>
    </xf>
    <xf numFmtId="0" fontId="11" fillId="2" borderId="14" xfId="0" quotePrefix="1" applyFont="1" applyFill="1" applyBorder="1" applyAlignment="1">
      <alignment horizontal="center"/>
    </xf>
    <xf numFmtId="164" fontId="11" fillId="2" borderId="0" xfId="0" applyNumberFormat="1" applyFont="1" applyFill="1" applyAlignment="1">
      <alignment horizontal="left"/>
    </xf>
    <xf numFmtId="0" fontId="11" fillId="2" borderId="0" xfId="0" applyFont="1" applyFill="1" applyAlignment="1" applyProtection="1">
      <alignment horizontal="center"/>
      <protection locked="0"/>
    </xf>
    <xf numFmtId="0" fontId="5" fillId="2" borderId="5" xfId="0" applyFont="1" applyFill="1" applyBorder="1" applyAlignment="1">
      <alignment horizontal="center" wrapText="1"/>
    </xf>
    <xf numFmtId="0" fontId="11" fillId="2" borderId="0" xfId="0" applyFont="1" applyFill="1" applyAlignment="1">
      <alignment horizontal="left" wrapText="1"/>
    </xf>
    <xf numFmtId="0" fontId="11" fillId="2" borderId="6" xfId="0" applyFont="1" applyFill="1" applyBorder="1" applyAlignment="1">
      <alignment horizontal="left" wrapText="1"/>
    </xf>
    <xf numFmtId="0" fontId="11" fillId="0" borderId="0" xfId="0" applyFont="1" applyAlignment="1" applyProtection="1">
      <alignment wrapText="1"/>
      <protection locked="0"/>
    </xf>
    <xf numFmtId="0" fontId="0" fillId="0" borderId="0" xfId="0" applyAlignment="1" applyProtection="1">
      <alignment wrapText="1"/>
      <protection locked="0"/>
    </xf>
    <xf numFmtId="0" fontId="11" fillId="2" borderId="14" xfId="0" applyFont="1" applyFill="1" applyBorder="1" applyAlignment="1">
      <alignment horizontal="center" wrapText="1"/>
    </xf>
    <xf numFmtId="164" fontId="11" fillId="2" borderId="14" xfId="0" applyNumberFormat="1" applyFont="1" applyFill="1" applyBorder="1" applyAlignment="1">
      <alignment horizontal="center"/>
    </xf>
    <xf numFmtId="10" fontId="11" fillId="2" borderId="14" xfId="0" applyNumberFormat="1" applyFont="1" applyFill="1" applyBorder="1" applyAlignment="1">
      <alignment horizontal="center"/>
    </xf>
    <xf numFmtId="9" fontId="11" fillId="2" borderId="0" xfId="0" applyNumberFormat="1" applyFont="1" applyFill="1" applyAlignment="1">
      <alignment horizontal="left"/>
    </xf>
    <xf numFmtId="167" fontId="11" fillId="2" borderId="0" xfId="0" applyNumberFormat="1" applyFont="1" applyFill="1" applyAlignment="1">
      <alignment horizontal="left"/>
    </xf>
    <xf numFmtId="0" fontId="11" fillId="2" borderId="0" xfId="0" applyFont="1" applyFill="1" applyAlignment="1">
      <alignment horizontal="center"/>
    </xf>
    <xf numFmtId="9" fontId="11" fillId="2" borderId="14" xfId="0" applyNumberFormat="1" applyFont="1" applyFill="1" applyBorder="1" applyAlignment="1">
      <alignment horizontal="center"/>
    </xf>
    <xf numFmtId="0" fontId="11" fillId="2" borderId="14" xfId="0" applyFont="1" applyFill="1" applyBorder="1" applyAlignment="1">
      <alignment horizontal="center" wrapText="1"/>
    </xf>
    <xf numFmtId="2" fontId="11" fillId="2" borderId="14" xfId="0" applyNumberFormat="1" applyFont="1" applyFill="1" applyBorder="1" applyAlignment="1">
      <alignment horizontal="center"/>
    </xf>
    <xf numFmtId="0" fontId="11" fillId="2" borderId="14" xfId="0" quotePrefix="1" applyFont="1" applyFill="1" applyBorder="1" applyAlignment="1">
      <alignment horizontal="center" wrapText="1"/>
    </xf>
    <xf numFmtId="3" fontId="11" fillId="2" borderId="14" xfId="0" applyNumberFormat="1" applyFont="1" applyFill="1" applyBorder="1" applyAlignment="1">
      <alignment horizontal="center"/>
    </xf>
    <xf numFmtId="165" fontId="11" fillId="2" borderId="14" xfId="0" applyNumberFormat="1" applyFont="1" applyFill="1" applyBorder="1" applyAlignment="1">
      <alignment horizontal="center"/>
    </xf>
    <xf numFmtId="0" fontId="11" fillId="2" borderId="0" xfId="0" applyFont="1" applyFill="1" applyBorder="1" applyAlignment="1">
      <alignment horizontal="center"/>
    </xf>
    <xf numFmtId="3" fontId="11" fillId="2" borderId="0" xfId="0" applyNumberFormat="1" applyFont="1" applyFill="1" applyBorder="1" applyAlignment="1">
      <alignment horizontal="center"/>
    </xf>
    <xf numFmtId="165" fontId="11" fillId="2" borderId="0" xfId="0" applyNumberFormat="1" applyFont="1" applyFill="1" applyBorder="1" applyAlignment="1">
      <alignment horizontal="center"/>
    </xf>
    <xf numFmtId="0" fontId="11" fillId="2" borderId="0" xfId="0" applyFont="1" applyFill="1" applyBorder="1" applyAlignment="1">
      <alignment horizontal="left"/>
    </xf>
    <xf numFmtId="0" fontId="11" fillId="2" borderId="0" xfId="0" applyFont="1" applyFill="1" applyBorder="1" applyAlignment="1"/>
    <xf numFmtId="3" fontId="11" fillId="2" borderId="0" xfId="0" applyNumberFormat="1" applyFont="1" applyFill="1" applyBorder="1" applyAlignment="1"/>
    <xf numFmtId="165" fontId="11" fillId="2" borderId="0" xfId="0" applyNumberFormat="1" applyFont="1" applyFill="1" applyBorder="1" applyAlignment="1"/>
    <xf numFmtId="0" fontId="11" fillId="2" borderId="0" xfId="0" applyFont="1" applyFill="1" applyAlignment="1"/>
    <xf numFmtId="3" fontId="11" fillId="2" borderId="0" xfId="0" applyNumberFormat="1" applyFont="1" applyFill="1" applyAlignment="1">
      <alignment horizontal="center"/>
    </xf>
    <xf numFmtId="164" fontId="11" fillId="2" borderId="0" xfId="0" applyNumberFormat="1" applyFont="1" applyFill="1" applyBorder="1" applyAlignment="1">
      <alignment horizontal="center"/>
    </xf>
    <xf numFmtId="168" fontId="11" fillId="2" borderId="0" xfId="0" applyNumberFormat="1" applyFont="1" applyFill="1" applyAlignment="1">
      <alignment horizontal="center"/>
    </xf>
    <xf numFmtId="0" fontId="13" fillId="2" borderId="0" xfId="0" applyFont="1" applyFill="1" applyAlignment="1">
      <alignment horizontal="center"/>
    </xf>
    <xf numFmtId="0" fontId="13" fillId="2" borderId="0" xfId="0" quotePrefix="1" applyFont="1" applyFill="1" applyAlignment="1">
      <alignment horizontal="center"/>
    </xf>
    <xf numFmtId="0" fontId="13" fillId="2" borderId="0" xfId="0" applyFont="1" applyFill="1" applyAlignment="1">
      <alignment horizontal="left"/>
    </xf>
    <xf numFmtId="0" fontId="13" fillId="2" borderId="0" xfId="0" applyFont="1" applyFill="1" applyAlignment="1">
      <alignment horizontal="center" wrapText="1"/>
    </xf>
    <xf numFmtId="164" fontId="11" fillId="2" borderId="0" xfId="0" applyNumberFormat="1" applyFont="1" applyFill="1" applyAlignment="1">
      <alignment horizontal="center"/>
    </xf>
    <xf numFmtId="167" fontId="11" fillId="2" borderId="14" xfId="1" applyNumberFormat="1" applyFont="1" applyFill="1" applyBorder="1" applyAlignment="1">
      <alignment horizontal="center"/>
    </xf>
    <xf numFmtId="167" fontId="11" fillId="2" borderId="0" xfId="1" applyNumberFormat="1" applyFont="1" applyFill="1" applyBorder="1" applyAlignment="1">
      <alignment horizontal="center"/>
    </xf>
    <xf numFmtId="1" fontId="11" fillId="2" borderId="14" xfId="4" applyNumberFormat="1" applyFont="1" applyFill="1" applyBorder="1" applyAlignment="1">
      <alignment horizontal="center"/>
    </xf>
    <xf numFmtId="1" fontId="11" fillId="2" borderId="0" xfId="4" applyNumberFormat="1" applyFont="1" applyFill="1" applyAlignment="1">
      <alignment horizontal="left"/>
    </xf>
    <xf numFmtId="0" fontId="14" fillId="2" borderId="0" xfId="0" applyFont="1" applyFill="1" applyAlignment="1">
      <alignment horizontal="center"/>
    </xf>
    <xf numFmtId="164" fontId="14" fillId="2" borderId="0" xfId="0" applyNumberFormat="1" applyFont="1" applyFill="1" applyAlignment="1">
      <alignment horizontal="center"/>
    </xf>
    <xf numFmtId="9" fontId="11" fillId="2" borderId="0" xfId="0" applyNumberFormat="1" applyFont="1" applyFill="1" applyAlignment="1">
      <alignment horizontal="center"/>
    </xf>
    <xf numFmtId="0" fontId="11" fillId="2" borderId="0" xfId="0" applyFont="1" applyFill="1" applyAlignment="1">
      <alignment horizontal="left" indent="3"/>
    </xf>
    <xf numFmtId="0" fontId="11" fillId="2" borderId="12" xfId="0" applyFont="1" applyFill="1" applyBorder="1" applyAlignment="1">
      <alignment horizontal="center"/>
    </xf>
    <xf numFmtId="0" fontId="11" fillId="2" borderId="12" xfId="0" quotePrefix="1" applyFont="1" applyFill="1" applyBorder="1" applyAlignment="1">
      <alignment horizontal="center"/>
    </xf>
    <xf numFmtId="167" fontId="11" fillId="2" borderId="14" xfId="0" applyNumberFormat="1" applyFont="1" applyFill="1" applyBorder="1" applyAlignment="1">
      <alignment horizontal="center"/>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14" xfId="0" applyFont="1" applyFill="1" applyBorder="1" applyAlignment="1">
      <alignment horizontal="center"/>
    </xf>
    <xf numFmtId="0" fontId="11" fillId="2" borderId="0" xfId="0" applyFont="1" applyFill="1" applyAlignment="1">
      <alignment horizontal="left" indent="3"/>
    </xf>
    <xf numFmtId="164" fontId="11" fillId="2" borderId="14" xfId="0" applyNumberFormat="1" applyFont="1" applyFill="1" applyBorder="1" applyAlignment="1">
      <alignment horizontal="center"/>
    </xf>
    <xf numFmtId="0" fontId="11" fillId="2" borderId="0" xfId="0" applyFont="1" applyFill="1" applyAlignment="1">
      <alignment horizontal="left" wrapText="1"/>
    </xf>
    <xf numFmtId="0" fontId="11" fillId="2" borderId="14" xfId="0" applyFont="1" applyFill="1" applyBorder="1" applyAlignment="1">
      <alignment horizontal="center" wrapText="1"/>
    </xf>
    <xf numFmtId="0" fontId="11" fillId="2" borderId="0" xfId="0" applyFont="1" applyFill="1" applyAlignment="1">
      <alignment horizontal="left" vertical="center" wrapText="1"/>
    </xf>
    <xf numFmtId="0" fontId="13" fillId="2" borderId="0" xfId="0" applyFont="1" applyFill="1" applyAlignment="1">
      <alignment horizontal="center"/>
    </xf>
    <xf numFmtId="0" fontId="11" fillId="2" borderId="15" xfId="0" applyFont="1" applyFill="1" applyBorder="1" applyAlignment="1">
      <alignment horizontal="center"/>
    </xf>
    <xf numFmtId="0" fontId="11" fillId="2" borderId="13" xfId="0" applyFont="1" applyFill="1" applyBorder="1" applyAlignment="1">
      <alignment horizontal="center"/>
    </xf>
    <xf numFmtId="164" fontId="11" fillId="2" borderId="14" xfId="0" applyNumberFormat="1" applyFont="1" applyFill="1" applyBorder="1" applyAlignment="1">
      <alignment horizontal="right"/>
    </xf>
    <xf numFmtId="164" fontId="11" fillId="0" borderId="0" xfId="0" applyNumberFormat="1" applyFont="1" applyProtection="1">
      <protection locked="0"/>
    </xf>
  </cellXfs>
  <cellStyles count="5">
    <cellStyle name="Comma" xfId="4" builtinId="3"/>
    <cellStyle name="Hyperlink" xfId="2" builtinId="8"/>
    <cellStyle name="Normal" xfId="0" builtinId="0"/>
    <cellStyle name="Normal 2" xfId="3"/>
    <cellStyle name="Percent" xfId="1" builtinId="5"/>
  </cellStyles>
  <dxfs count="90">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584200</xdr:colOff>
      <xdr:row>5</xdr:row>
      <xdr:rowOff>50800</xdr:rowOff>
    </xdr:from>
    <xdr:to>
      <xdr:col>8</xdr:col>
      <xdr:colOff>98425</xdr:colOff>
      <xdr:row>24</xdr:row>
      <xdr:rowOff>14607</xdr:rowOff>
    </xdr:to>
    <xdr:pic>
      <xdr:nvPicPr>
        <xdr:cNvPr id="2" name="Picture 1">
          <a:extLst>
            <a:ext uri="{FF2B5EF4-FFF2-40B4-BE49-F238E27FC236}">
              <a16:creationId xmlns:a16="http://schemas.microsoft.com/office/drawing/2014/main" xmlns="" id="{EC2A133A-9171-E0D6-ECC5-B1E82F6F3B5B}"/>
            </a:ext>
          </a:extLst>
        </xdr:cNvPr>
        <xdr:cNvPicPr>
          <a:picLocks noChangeAspect="1"/>
        </xdr:cNvPicPr>
      </xdr:nvPicPr>
      <xdr:blipFill>
        <a:blip xmlns:r="http://schemas.openxmlformats.org/officeDocument/2006/relationships" r:embed="rId1"/>
        <a:stretch>
          <a:fillRect/>
        </a:stretch>
      </xdr:blipFill>
      <xdr:spPr>
        <a:xfrm>
          <a:off x="584200" y="1066800"/>
          <a:ext cx="7772400" cy="3824607"/>
        </a:xfrm>
        <a:prstGeom prst="rect">
          <a:avLst/>
        </a:prstGeom>
      </xdr:spPr>
    </xdr:pic>
    <xdr:clientData/>
  </xdr:twoCellAnchor>
  <xdr:twoCellAnchor editAs="oneCell">
    <xdr:from>
      <xdr:col>0</xdr:col>
      <xdr:colOff>558800</xdr:colOff>
      <xdr:row>24</xdr:row>
      <xdr:rowOff>139700</xdr:rowOff>
    </xdr:from>
    <xdr:to>
      <xdr:col>8</xdr:col>
      <xdr:colOff>73025</xdr:colOff>
      <xdr:row>44</xdr:row>
      <xdr:rowOff>40615</xdr:rowOff>
    </xdr:to>
    <xdr:pic>
      <xdr:nvPicPr>
        <xdr:cNvPr id="3" name="Picture 2">
          <a:extLst>
            <a:ext uri="{FF2B5EF4-FFF2-40B4-BE49-F238E27FC236}">
              <a16:creationId xmlns:a16="http://schemas.microsoft.com/office/drawing/2014/main" xmlns="" id="{9A246D4B-9AFF-6926-56E3-A11DC5FE1D75}"/>
            </a:ext>
          </a:extLst>
        </xdr:cNvPr>
        <xdr:cNvPicPr>
          <a:picLocks noChangeAspect="1"/>
        </xdr:cNvPicPr>
      </xdr:nvPicPr>
      <xdr:blipFill>
        <a:blip xmlns:r="http://schemas.openxmlformats.org/officeDocument/2006/relationships" r:embed="rId2"/>
        <a:stretch>
          <a:fillRect/>
        </a:stretch>
      </xdr:blipFill>
      <xdr:spPr>
        <a:xfrm>
          <a:off x="558800" y="5016500"/>
          <a:ext cx="7772400" cy="3964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3"/>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IF(SUM(IF(M8:S33="",0,1))=0,"",SUM(M8:S33))</f>
        <v>0</v>
      </c>
      <c r="O2" s="13" t="s">
        <v>14</v>
      </c>
      <c r="P2" s="6">
        <f>IF(M2="","",M2/M3)</f>
        <v>0</v>
      </c>
    </row>
    <row r="3" spans="1:22" x14ac:dyDescent="0.25">
      <c r="L3" s="20" t="s">
        <v>31</v>
      </c>
      <c r="M3" s="21">
        <f>SUM(B8:B33)</f>
        <v>63.5</v>
      </c>
    </row>
    <row r="5" spans="1:22" ht="23.25" x14ac:dyDescent="0.35">
      <c r="A5" s="15" t="s">
        <v>32</v>
      </c>
      <c r="B5" s="12"/>
      <c r="C5" s="12"/>
      <c r="D5" s="12"/>
      <c r="E5" s="12"/>
      <c r="F5" s="12"/>
      <c r="G5" s="12"/>
      <c r="H5" s="12"/>
      <c r="I5" s="12"/>
      <c r="J5" s="12"/>
      <c r="K5" s="12"/>
      <c r="L5" s="12"/>
      <c r="M5" s="12"/>
      <c r="N5" s="12"/>
      <c r="O5" s="12"/>
      <c r="P5" s="12"/>
      <c r="Q5" s="12"/>
      <c r="R5" s="12"/>
      <c r="S5" s="12"/>
    </row>
    <row r="6" spans="1:22" ht="15.75" x14ac:dyDescent="0.25">
      <c r="A6" s="1"/>
      <c r="B6" s="90" t="s">
        <v>9</v>
      </c>
      <c r="C6" s="2" t="s">
        <v>1</v>
      </c>
      <c r="D6" s="2"/>
      <c r="E6" s="2"/>
      <c r="F6" s="2"/>
      <c r="G6" s="2"/>
      <c r="H6" s="2"/>
      <c r="I6" s="2"/>
      <c r="J6" s="1"/>
      <c r="L6" s="4" t="s">
        <v>11</v>
      </c>
      <c r="M6" s="2" t="s">
        <v>1</v>
      </c>
      <c r="N6" s="2"/>
      <c r="O6" s="2"/>
      <c r="P6" s="2"/>
      <c r="Q6" s="2"/>
      <c r="R6" s="2"/>
      <c r="S6" s="2"/>
    </row>
    <row r="7" spans="1:22" x14ac:dyDescent="0.25">
      <c r="A7" s="3" t="s">
        <v>0</v>
      </c>
      <c r="B7" s="90"/>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2</v>
      </c>
      <c r="C8" s="11">
        <v>0.5</v>
      </c>
      <c r="D8" s="11">
        <v>0.5</v>
      </c>
      <c r="E8" s="11">
        <v>0.5</v>
      </c>
      <c r="F8" s="11">
        <v>0.5</v>
      </c>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cm="1">
        <f t="array" ref="P8">IFERROR(INDEX('1'!$A:$A,MATCH(P$7,'1'!$A:$A,FALSE)+2),"")</f>
        <v>0</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3" si="0">SUM(C9:I9)</f>
        <v>2</v>
      </c>
      <c r="C9" s="11">
        <v>1</v>
      </c>
      <c r="D9" s="11">
        <v>0.25</v>
      </c>
      <c r="E9" s="11">
        <v>0.25</v>
      </c>
      <c r="F9" s="11">
        <v>0.5</v>
      </c>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2.5</v>
      </c>
      <c r="C10" s="11">
        <v>2.5</v>
      </c>
      <c r="D10" s="11"/>
      <c r="E10" s="11"/>
      <c r="F10" s="11"/>
      <c r="G10" s="11"/>
      <c r="H10" s="11"/>
      <c r="I10" s="11"/>
      <c r="J10" s="10" t="str">
        <f t="shared" ca="1" si="1"/>
        <v>Incomplete</v>
      </c>
      <c r="L10" s="14">
        <f t="shared" si="2"/>
        <v>3</v>
      </c>
      <c r="M10" s="11" cm="1">
        <f t="array" ref="M10">IFERROR(INDEX('3'!$A:$A,MATCH(M$7,'3'!$A:$A,FALSE)+2),"")</f>
        <v>0</v>
      </c>
      <c r="N10" s="11" t="str" cm="1">
        <f t="array" ref="N10">IFERROR(INDEX('3'!$A:$A,MATCH(N$7,'3'!$A:$A,FALSE)+2),"")</f>
        <v/>
      </c>
      <c r="O10" s="11" t="str" cm="1">
        <f t="array" ref="O10">IFERROR(INDEX('3'!$A:$A,MATCH(O$7,'3'!$A:$A,FALSE)+2),"")</f>
        <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3</v>
      </c>
      <c r="C11" s="11">
        <v>3</v>
      </c>
      <c r="D11" s="11"/>
      <c r="E11" s="11"/>
      <c r="F11" s="11"/>
      <c r="G11" s="11"/>
      <c r="H11" s="11"/>
      <c r="I11" s="11"/>
      <c r="J11" s="10" t="str">
        <f t="shared" ca="1" si="1"/>
        <v>Incomplete</v>
      </c>
      <c r="L11" s="14">
        <f t="shared" si="2"/>
        <v>4</v>
      </c>
      <c r="M11" s="11" cm="1">
        <f t="array" ref="M11">IFERROR(INDEX('4'!$A:$A,MATCH(M$7,'4'!$A:$A,FALSE)+2),"")</f>
        <v>0</v>
      </c>
      <c r="N11" s="11" t="str" cm="1">
        <f t="array" ref="N11">IFERROR(INDEX('4'!$A:$A,MATCH(N$7,'4'!$A:$A,FALSE)+2),"")</f>
        <v/>
      </c>
      <c r="O11" s="11" t="str" cm="1">
        <f t="array" ref="O11">IFERROR(INDEX('4'!$A:$A,MATCH(O$7,'4'!$A:$A,FALSE)+2),"")</f>
        <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4</v>
      </c>
      <c r="C12" s="11">
        <v>4</v>
      </c>
      <c r="D12" s="11"/>
      <c r="E12" s="11"/>
      <c r="F12" s="11"/>
      <c r="G12" s="11"/>
      <c r="H12" s="11"/>
      <c r="I12" s="11"/>
      <c r="J12" s="10" t="str">
        <f t="shared" ca="1" si="1"/>
        <v>Incomplete</v>
      </c>
      <c r="L12" s="14">
        <f t="shared" si="2"/>
        <v>5</v>
      </c>
      <c r="M12" s="11" cm="1">
        <f t="array" ref="M12">IFERROR(INDEX('5'!$A:$A,MATCH(M$7,'5'!$A:$A,FALSE)+2),"")</f>
        <v>0</v>
      </c>
      <c r="N12" s="11" t="str" cm="1">
        <f t="array" ref="N12">IFERROR(INDEX('5'!$A:$A,MATCH(N$7,'5'!$A:$A,FALSE)+2),"")</f>
        <v/>
      </c>
      <c r="O12" s="11" t="str" cm="1">
        <f t="array" ref="O12">IFERROR(INDEX('5'!$A:$A,MATCH(O$7,'5'!$A:$A,FALSE)+2),"")</f>
        <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2.5</v>
      </c>
      <c r="C13" s="11">
        <v>0.5</v>
      </c>
      <c r="D13" s="11">
        <v>0.5</v>
      </c>
      <c r="E13" s="11">
        <v>0.5</v>
      </c>
      <c r="F13" s="11">
        <v>0.5</v>
      </c>
      <c r="G13" s="11">
        <v>0.5</v>
      </c>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cm="1">
        <f t="array" ref="P13">IFERROR(INDEX('6'!$A:$A,MATCH(P$7,'6'!$A:$A,FALSE)+2),"")</f>
        <v>0</v>
      </c>
      <c r="Q13" s="11" cm="1">
        <f t="array" ref="Q13">IFERROR(INDEX('6'!$A:$A,MATCH(Q$7,'6'!$A:$A,FALSE)+2),"")</f>
        <v>0</v>
      </c>
      <c r="R13" s="11" t="str" cm="1">
        <f t="array" ref="R13">IFERROR(INDEX('6'!$A:$A,MATCH(R$7,'6'!$A:$A,FALSE)+2),"")</f>
        <v/>
      </c>
      <c r="S13" s="11" t="str" cm="1">
        <f t="array" ref="S13">IFERROR(INDEX('6'!$A:$A,MATCH(S$7,'6'!$A:$A,FALSE)+2),"")</f>
        <v/>
      </c>
    </row>
    <row r="14" spans="1:22" x14ac:dyDescent="0.25">
      <c r="A14" s="14">
        <v>7</v>
      </c>
      <c r="B14" s="11">
        <f t="shared" si="0"/>
        <v>3</v>
      </c>
      <c r="C14" s="11">
        <v>3</v>
      </c>
      <c r="D14" s="11"/>
      <c r="E14" s="11"/>
      <c r="F14" s="11"/>
      <c r="G14" s="11"/>
      <c r="H14" s="11"/>
      <c r="I14" s="11"/>
      <c r="J14" s="10" t="str">
        <f t="shared" ca="1" si="1"/>
        <v>Incomplete</v>
      </c>
      <c r="L14" s="14">
        <f t="shared" si="2"/>
        <v>7</v>
      </c>
      <c r="M14" s="11" cm="1">
        <f t="array" ref="M14">IFERROR(INDEX('7'!$A:$A,MATCH(M$7,'7'!$A:$A,FALSE)+2),"")</f>
        <v>0</v>
      </c>
      <c r="N14" s="11" t="str" cm="1">
        <f t="array" ref="N14">IFERROR(INDEX('7'!$A:$A,MATCH(N$7,'7'!$A:$A,FALSE)+2),"")</f>
        <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3</v>
      </c>
      <c r="C15" s="11">
        <v>3</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v>
      </c>
      <c r="C16" s="11">
        <v>1.25</v>
      </c>
      <c r="D16" s="11">
        <v>0.25</v>
      </c>
      <c r="E16" s="11">
        <v>0.5</v>
      </c>
      <c r="F16" s="11"/>
      <c r="G16" s="11"/>
      <c r="H16" s="11"/>
      <c r="I16" s="11"/>
      <c r="J16" s="10" t="str">
        <f t="shared" ca="1" si="1"/>
        <v>Incomplete</v>
      </c>
      <c r="L16" s="14">
        <f t="shared" si="2"/>
        <v>9</v>
      </c>
      <c r="M16" s="11" cm="1">
        <f t="array" ref="M16">IFERROR(INDEX('9'!$A:$A,MATCH(M$7,'9'!$A:$A,FALSE)+2),"")</f>
        <v>0</v>
      </c>
      <c r="N16" s="11" cm="1">
        <f t="array" ref="N16">IFERROR(INDEX('9'!$A:$A,MATCH(N$7,'9'!$A:$A,FALSE)+2),"")</f>
        <v>0</v>
      </c>
      <c r="O16" s="11" cm="1">
        <f t="array" ref="O16">IFERROR(INDEX('9'!$A:$A,MATCH(O$7,'9'!$A:$A,FALSE)+2),"")</f>
        <v>0</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2.25</v>
      </c>
      <c r="C17" s="11">
        <v>1.75</v>
      </c>
      <c r="D17" s="11">
        <v>0.5</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3.5</v>
      </c>
      <c r="C18" s="11">
        <v>1.5</v>
      </c>
      <c r="D18" s="11">
        <v>0.75</v>
      </c>
      <c r="E18" s="11">
        <v>1.25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3</v>
      </c>
      <c r="C19" s="11">
        <v>3</v>
      </c>
      <c r="D19" s="11"/>
      <c r="E19" s="11"/>
      <c r="F19" s="11"/>
      <c r="G19" s="11"/>
      <c r="H19" s="11"/>
      <c r="I19" s="11"/>
      <c r="J19" s="10" t="str">
        <f t="shared" ca="1" si="1"/>
        <v>Incomplete</v>
      </c>
      <c r="L19" s="14">
        <f t="shared" si="2"/>
        <v>12</v>
      </c>
      <c r="M19" s="11" cm="1">
        <f t="array" ref="M19">IFERROR(INDEX('12'!$A:$A,MATCH(M$7,'12'!$A:$A,FALSE)+2),"")</f>
        <v>0</v>
      </c>
      <c r="N19" s="11" t="str" cm="1">
        <f t="array" ref="N19">IFERROR(INDEX('12'!$A:$A,MATCH(N$7,'12'!$A:$A,FALSE)+2),"")</f>
        <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2</v>
      </c>
      <c r="C20" s="11">
        <v>2</v>
      </c>
      <c r="D20" s="11"/>
      <c r="E20" s="11"/>
      <c r="F20" s="11"/>
      <c r="G20" s="11"/>
      <c r="H20" s="11"/>
      <c r="I20" s="11"/>
      <c r="J20" s="10" t="str">
        <f t="shared" ca="1" si="1"/>
        <v>Incomplete</v>
      </c>
      <c r="L20" s="14">
        <f t="shared" si="2"/>
        <v>13</v>
      </c>
      <c r="M20" s="11" cm="1">
        <f t="array" ref="M20">IFERROR(INDEX('13'!$A:$A,MATCH(M$7,'13'!$A:$A,FALSE)+2),"")</f>
        <v>0</v>
      </c>
      <c r="N20" s="11" t="str" cm="1">
        <f t="array" ref="N20">IFERROR(INDEX('13'!$A:$A,MATCH(N$7,'13'!$A:$A,FALSE)+2),"")</f>
        <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1.25</v>
      </c>
      <c r="C21" s="11">
        <v>0.5</v>
      </c>
      <c r="D21" s="11">
        <v>0.75</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2.5</v>
      </c>
      <c r="C22" s="11">
        <v>2</v>
      </c>
      <c r="D22" s="11">
        <v>0.5</v>
      </c>
      <c r="E22" s="11"/>
      <c r="F22" s="11"/>
      <c r="G22" s="11"/>
      <c r="H22" s="11"/>
      <c r="I22" s="11"/>
      <c r="J22" s="10" t="str">
        <f t="shared" ca="1" si="1"/>
        <v>Incomplete</v>
      </c>
      <c r="L22" s="14">
        <f t="shared" si="2"/>
        <v>15</v>
      </c>
      <c r="M22" s="11" cm="1">
        <f t="array" ref="M22">IFERROR(INDEX('15'!$A:$A,MATCH(M$7,'15'!$A:$A,FALSE)+2),"")</f>
        <v>0</v>
      </c>
      <c r="N22" s="11" cm="1">
        <f t="array" ref="N22">IFERROR(INDEX('15'!$A:$A,MATCH(N$7,'15'!$A:$A,FALSE)+2),"")</f>
        <v>0</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1.75</v>
      </c>
      <c r="C23" s="11">
        <v>1.25</v>
      </c>
      <c r="D23" s="11">
        <v>0.5</v>
      </c>
      <c r="E23" s="11"/>
      <c r="F23" s="11"/>
      <c r="G23" s="11"/>
      <c r="H23" s="11"/>
      <c r="I23" s="11"/>
      <c r="J23" s="10" t="str">
        <f t="shared" ca="1" si="1"/>
        <v>Incomplete</v>
      </c>
      <c r="L23" s="14">
        <f t="shared" si="2"/>
        <v>16</v>
      </c>
      <c r="M23" s="11" cm="1">
        <f t="array" ref="M23">IFERROR(INDEX('16'!$A:$A,MATCH(M$7,'16'!$A:$A,FALSE)+2),"")</f>
        <v>0</v>
      </c>
      <c r="N23" s="11" cm="1">
        <f t="array" ref="N23">IFERROR(INDEX('16'!$A:$A,MATCH(N$7,'16'!$A:$A,FALSE)+2),"")</f>
        <v>0</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1.25</v>
      </c>
      <c r="C24" s="11">
        <v>0.5</v>
      </c>
      <c r="D24" s="11">
        <v>0.5</v>
      </c>
      <c r="E24" s="11">
        <v>0.25</v>
      </c>
      <c r="F24" s="11"/>
      <c r="G24" s="11"/>
      <c r="H24" s="11"/>
      <c r="I24" s="11"/>
      <c r="J24" s="10" t="str">
        <f t="shared" ca="1" si="1"/>
        <v>Incomplete</v>
      </c>
      <c r="L24" s="14">
        <f t="shared" si="2"/>
        <v>17</v>
      </c>
      <c r="M24" s="11" cm="1">
        <f t="array" ref="M24">IFERROR(INDEX('17'!$A:$A,MATCH(M$7,'17'!$A:$A,FALSE)+2),"")</f>
        <v>0</v>
      </c>
      <c r="N24" s="11" cm="1">
        <f t="array" ref="N24">IFERROR(INDEX('17'!$A:$A,MATCH(N$7,'17'!$A:$A,FALSE)+2),"")</f>
        <v>0</v>
      </c>
      <c r="O24" s="11" cm="1">
        <f t="array" ref="O24">IFERROR(INDEX('17'!$A:$A,MATCH(O$7,'17'!$A:$A,FALSE)+2),"")</f>
        <v>0</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2</v>
      </c>
      <c r="C25" s="11">
        <v>0.25</v>
      </c>
      <c r="D25" s="11">
        <v>0.5</v>
      </c>
      <c r="E25" s="11">
        <v>0.25</v>
      </c>
      <c r="F25" s="11">
        <v>0.5</v>
      </c>
      <c r="G25" s="11">
        <v>0.5</v>
      </c>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cm="1">
        <f t="array" ref="P25">IFERROR(INDEX('18'!$A:$A,MATCH(P$7,'18'!$A:$A,FALSE)+2),"")</f>
        <v>0</v>
      </c>
      <c r="Q25" s="11" cm="1">
        <f t="array" ref="Q25">IFERROR(INDEX('18'!$A:$A,MATCH(Q$7,'18'!$A:$A,FALSE)+2),"")</f>
        <v>0</v>
      </c>
      <c r="R25" s="11" t="str" cm="1">
        <f t="array" ref="R25">IFERROR(INDEX('18'!$A:$A,MATCH(R$7,'18'!$A:$A,FALSE)+2),"")</f>
        <v/>
      </c>
      <c r="S25" s="11" t="str" cm="1">
        <f t="array" ref="S25">IFERROR(INDEX('18'!$A:$A,MATCH(S$7,'18'!$A:$A,FALSE)+2),"")</f>
        <v/>
      </c>
    </row>
    <row r="26" spans="1:19" x14ac:dyDescent="0.25">
      <c r="A26" s="14">
        <v>19</v>
      </c>
      <c r="B26" s="11">
        <f t="shared" si="0"/>
        <v>3.25</v>
      </c>
      <c r="C26" s="11">
        <v>3.25</v>
      </c>
      <c r="D26" s="11"/>
      <c r="E26" s="11"/>
      <c r="F26" s="11"/>
      <c r="G26" s="11"/>
      <c r="H26" s="11"/>
      <c r="I26" s="11"/>
      <c r="J26" s="10" t="str">
        <f t="shared" ca="1" si="1"/>
        <v>Incomplete</v>
      </c>
      <c r="L26" s="14">
        <f t="shared" si="2"/>
        <v>19</v>
      </c>
      <c r="M26" s="11" cm="1">
        <f t="array" ref="M26">IFERROR(INDEX('19'!$A:$A,MATCH(M$7,'19'!$A:$A,FALSE)+2),"")</f>
        <v>0</v>
      </c>
      <c r="N26" s="11" t="str" cm="1">
        <f t="array" ref="N26">IFERROR(INDEX('19'!$A:$A,MATCH(N$7,'19'!$A:$A,FALSE)+2),"")</f>
        <v/>
      </c>
      <c r="O26" s="11" t="str" cm="1">
        <f t="array" ref="O26">IFERROR(INDEX('19'!$A:$A,MATCH(O$7,'19'!$A:$A,FALSE)+2),"")</f>
        <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3</v>
      </c>
      <c r="C27" s="11">
        <v>3</v>
      </c>
      <c r="D27" s="11"/>
      <c r="E27" s="11"/>
      <c r="F27" s="11"/>
      <c r="G27" s="11"/>
      <c r="H27" s="11"/>
      <c r="I27" s="11"/>
      <c r="J27" s="10" t="str">
        <f t="shared" ref="J27:J33" ca="1" si="3">INDIRECT("'"&amp;A27&amp;"'!B1")</f>
        <v>Incomplete</v>
      </c>
      <c r="L27" s="14">
        <f t="shared" ref="L27:L33"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v>
      </c>
      <c r="C28" s="11">
        <v>0.5</v>
      </c>
      <c r="D28" s="11">
        <v>0.5</v>
      </c>
      <c r="E28" s="11">
        <v>0.5</v>
      </c>
      <c r="F28" s="11">
        <v>0.5</v>
      </c>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cm="1">
        <f t="array" ref="P28">IFERROR(INDEX('21'!$A:$A,MATCH(P$7,'21'!$A:$A,FALSE)+2),"")</f>
        <v>0</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3</v>
      </c>
      <c r="C29" s="11">
        <v>1</v>
      </c>
      <c r="D29" s="11">
        <v>1</v>
      </c>
      <c r="E29" s="11">
        <v>1</v>
      </c>
      <c r="F29" s="11"/>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2</v>
      </c>
      <c r="C30" s="11">
        <v>1.5</v>
      </c>
      <c r="D30" s="11">
        <v>0.5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2.5</v>
      </c>
      <c r="C31" s="11">
        <v>0.75</v>
      </c>
      <c r="D31" s="11">
        <v>1.5</v>
      </c>
      <c r="E31" s="11">
        <v>0.25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2.25</v>
      </c>
      <c r="C32" s="11">
        <v>1.5</v>
      </c>
      <c r="D32" s="11">
        <v>0.5</v>
      </c>
      <c r="E32" s="11">
        <v>0.25</v>
      </c>
      <c r="F32" s="11"/>
      <c r="G32" s="11"/>
      <c r="H32" s="11"/>
      <c r="I32" s="11"/>
      <c r="J32" s="10" t="str">
        <f t="shared" ca="1" si="3"/>
        <v>Incomplete</v>
      </c>
      <c r="L32" s="14">
        <f t="shared" si="4"/>
        <v>25</v>
      </c>
      <c r="M32" s="11" cm="1">
        <f t="array" ref="M32">IFERROR(INDEX('25'!$A:$A,MATCH(M$7,'25'!$A:$A,FALSE)+2),"")</f>
        <v>0</v>
      </c>
      <c r="N32" s="11" cm="1">
        <f t="array" ref="N32">IFERROR(INDEX('25'!$A:$A,MATCH(N$7,'25'!$A:$A,FALSE)+2),"")</f>
        <v>0</v>
      </c>
      <c r="O32" s="11" cm="1">
        <f t="array" ref="O32">IFERROR(INDEX('25'!$A:$A,MATCH(O$7,'25'!$A:$A,FALSE)+2),"")</f>
        <v>0</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2</v>
      </c>
      <c r="C33" s="11">
        <v>1.5</v>
      </c>
      <c r="D33" s="11">
        <v>0.5</v>
      </c>
      <c r="E33" s="11"/>
      <c r="F33" s="11"/>
      <c r="G33" s="11"/>
      <c r="H33" s="11"/>
      <c r="I33" s="11"/>
      <c r="J33" s="10" t="str">
        <f t="shared" ca="1" si="3"/>
        <v>Incomplete</v>
      </c>
      <c r="L33" s="14">
        <f t="shared" si="4"/>
        <v>26</v>
      </c>
      <c r="M33" s="11" cm="1">
        <f t="array" ref="M33">IFERROR(INDEX('26'!$A:$A,MATCH(M$7,'26'!$A:$A,FALSE)+2),"")</f>
        <v>0</v>
      </c>
      <c r="N33" s="11" cm="1">
        <f t="array" ref="N33">IFERROR(INDEX('26'!$A:$A,MATCH(N$7,'26'!$A:$A,FALSE)+2),"")</f>
        <v>0</v>
      </c>
      <c r="O33" s="11" t="str" cm="1">
        <f t="array" ref="O33">IFERROR(INDEX('26'!$A:$A,MATCH(O$7,'26'!$A:$A,FALSE)+2),"")</f>
        <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sheetData>
  <mergeCells count="1">
    <mergeCell ref="B6:B7"/>
  </mergeCells>
  <conditionalFormatting sqref="C8:I33">
    <cfRule type="containsBlanks" dxfId="89" priority="5">
      <formula>LEN(TRIM(C8))=0</formula>
    </cfRule>
  </conditionalFormatting>
  <conditionalFormatting sqref="J8:J33">
    <cfRule type="cellIs" dxfId="88" priority="15" operator="equal">
      <formula>"Finished"</formula>
    </cfRule>
    <cfRule type="cellIs" dxfId="87" priority="16" operator="equal">
      <formula>"Flag for Review"</formula>
    </cfRule>
    <cfRule type="cellIs" dxfId="86" priority="17" operator="equal">
      <formula>"Incomplete"</formula>
    </cfRule>
  </conditionalFormatting>
  <conditionalFormatting sqref="M8:S33">
    <cfRule type="expression" dxfId="85" priority="1">
      <formula>C8=""</formula>
    </cfRule>
    <cfRule type="expression" dxfId="84" priority="2">
      <formula>M8/C8&gt;=0.75</formula>
    </cfRule>
    <cfRule type="expression" dxfId="83" priority="3">
      <formula>M8/C8&gt;=0.65</formula>
    </cfRule>
    <cfRule type="expression" dxfId="82" priority="4">
      <formula>M8/C8&gt;=0</formula>
    </cfRule>
  </conditionalFormatting>
  <conditionalFormatting sqref="P2">
    <cfRule type="expression" dxfId="81" priority="54">
      <formula>LEN(P2)=0</formula>
    </cfRule>
    <cfRule type="cellIs" dxfId="80" priority="212" operator="greaterThanOrEqual">
      <formula>0.75</formula>
    </cfRule>
    <cfRule type="cellIs" dxfId="79" priority="213" operator="greaterThanOrEqual">
      <formula>0.65</formula>
    </cfRule>
    <cfRule type="cellIs" dxfId="78"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A33" location="'26'!A1" display="'26'!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0"/>
  <sheetViews>
    <sheetView zoomScaleNormal="100" workbookViewId="0"/>
  </sheetViews>
  <sheetFormatPr defaultColWidth="9.140625" defaultRowHeight="15" x14ac:dyDescent="0.25"/>
  <cols>
    <col min="1" max="1" width="9.140625" style="24"/>
    <col min="2" max="2" width="16.85546875" style="24" customWidth="1"/>
    <col min="3" max="4" width="20.42578125" style="24" customWidth="1"/>
    <col min="5" max="5" width="18.7109375" style="24" customWidth="1"/>
    <col min="6" max="9" width="11.42578125" style="24" customWidth="1"/>
    <col min="10" max="16384" width="9.140625" style="24"/>
  </cols>
  <sheetData>
    <row r="1" spans="1:13" ht="15.95" customHeight="1" x14ac:dyDescent="0.25">
      <c r="A1" s="7">
        <v>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2</v>
      </c>
      <c r="B4" s="33" t="s">
        <v>33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2" t="s">
        <v>35</v>
      </c>
      <c r="C6" s="42" t="s">
        <v>37</v>
      </c>
      <c r="D6" s="42" t="s">
        <v>40</v>
      </c>
      <c r="E6" s="42" t="s">
        <v>43</v>
      </c>
      <c r="F6" s="33"/>
      <c r="G6" s="33"/>
      <c r="H6" s="33"/>
      <c r="I6" s="36"/>
      <c r="J6" s="31"/>
      <c r="K6" s="31"/>
      <c r="L6" s="31"/>
      <c r="M6" s="31"/>
    </row>
    <row r="7" spans="1:13" ht="15.95" customHeight="1" x14ac:dyDescent="0.25">
      <c r="A7" s="9"/>
      <c r="B7" s="42" t="s">
        <v>34</v>
      </c>
      <c r="C7" s="43" t="s">
        <v>38</v>
      </c>
      <c r="D7" s="43" t="s">
        <v>41</v>
      </c>
      <c r="E7" s="42">
        <v>50</v>
      </c>
      <c r="F7" s="33"/>
      <c r="G7" s="33"/>
      <c r="H7" s="33"/>
      <c r="I7" s="36"/>
      <c r="J7" s="31"/>
      <c r="K7" s="31"/>
      <c r="L7" s="31"/>
      <c r="M7" s="31"/>
    </row>
    <row r="8" spans="1:13" ht="15.95" customHeight="1" x14ac:dyDescent="0.25">
      <c r="A8" s="9"/>
      <c r="B8" s="42" t="s">
        <v>36</v>
      </c>
      <c r="C8" s="43" t="s">
        <v>39</v>
      </c>
      <c r="D8" s="43" t="s">
        <v>42</v>
      </c>
      <c r="E8" s="42">
        <v>100</v>
      </c>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t="s">
        <v>44</v>
      </c>
      <c r="C10" s="33"/>
      <c r="D10" s="33"/>
      <c r="E10" s="33"/>
      <c r="F10" s="33"/>
      <c r="G10" s="33"/>
      <c r="H10" s="33"/>
      <c r="I10" s="36"/>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2</v>
      </c>
      <c r="B12" s="93" t="s">
        <v>45</v>
      </c>
      <c r="C12" s="93"/>
      <c r="D12" s="93"/>
      <c r="E12" s="93"/>
      <c r="F12" s="93"/>
      <c r="G12" s="93"/>
      <c r="H12" s="93"/>
      <c r="I12" s="38"/>
      <c r="J12" s="31"/>
      <c r="K12" s="31"/>
      <c r="L12" s="31"/>
      <c r="M12" s="31"/>
    </row>
    <row r="13" spans="1:13" ht="15.95" customHeight="1" thickBot="1" x14ac:dyDescent="0.3">
      <c r="A13" s="9">
        <f>INDEX('Point Grid'!$C$8:$I$33,MATCH($A$1,'Point Grid'!$A$8:$A$33,0),MATCH(A12,'Point Grid'!$C$7:$I$7,0))</f>
        <v>0.5</v>
      </c>
      <c r="B13" s="93"/>
      <c r="C13" s="93"/>
      <c r="D13" s="93"/>
      <c r="E13" s="93"/>
      <c r="F13" s="93"/>
      <c r="G13" s="93"/>
      <c r="H13" s="93"/>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93" t="s">
        <v>46</v>
      </c>
      <c r="C16" s="93"/>
      <c r="D16" s="93"/>
      <c r="E16" s="93"/>
      <c r="F16" s="93"/>
      <c r="G16" s="93"/>
      <c r="H16" s="93"/>
      <c r="I16" s="38"/>
      <c r="J16" s="31"/>
      <c r="K16" s="31"/>
      <c r="L16" s="31"/>
      <c r="M16" s="31"/>
    </row>
    <row r="17" spans="1:13" ht="15.95" customHeight="1" thickBot="1" x14ac:dyDescent="0.3">
      <c r="A17" s="9">
        <f>INDEX('Point Grid'!$C$8:$I$33,MATCH($A$1,'Point Grid'!$A$8:$A$33,0),MATCH(A16,'Point Grid'!$C$7:$I$7,0))</f>
        <v>0.5</v>
      </c>
      <c r="B17" s="93"/>
      <c r="C17" s="93"/>
      <c r="D17" s="93"/>
      <c r="E17" s="93"/>
      <c r="F17" s="93"/>
      <c r="G17" s="93"/>
      <c r="H17" s="93"/>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4</v>
      </c>
      <c r="B20" s="93" t="s">
        <v>351</v>
      </c>
      <c r="C20" s="93"/>
      <c r="D20" s="93"/>
      <c r="E20" s="93"/>
      <c r="F20" s="93"/>
      <c r="G20" s="93"/>
      <c r="H20" s="93"/>
      <c r="I20" s="38"/>
      <c r="J20" s="31"/>
      <c r="K20" s="31"/>
      <c r="L20" s="31"/>
      <c r="M20" s="31"/>
    </row>
    <row r="21" spans="1:13" ht="15.95" customHeight="1" thickBot="1" x14ac:dyDescent="0.3">
      <c r="A21" s="9">
        <f>INDEX('Point Grid'!$C$8:$I$33,MATCH($A$1,'Point Grid'!$A$8:$A$33,0),MATCH(A20,'Point Grid'!$C$7:$I$7,0))</f>
        <v>0.5</v>
      </c>
      <c r="B21" s="93"/>
      <c r="C21" s="93"/>
      <c r="D21" s="93"/>
      <c r="E21" s="93"/>
      <c r="F21" s="93"/>
      <c r="G21" s="93"/>
      <c r="H21" s="93"/>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5</v>
      </c>
      <c r="B24" s="93" t="s">
        <v>352</v>
      </c>
      <c r="C24" s="93"/>
      <c r="D24" s="93"/>
      <c r="E24" s="93"/>
      <c r="F24" s="93"/>
      <c r="G24" s="93"/>
      <c r="H24" s="93"/>
      <c r="I24" s="38"/>
      <c r="J24" s="31"/>
      <c r="K24" s="31"/>
      <c r="L24" s="31"/>
      <c r="M24" s="31"/>
    </row>
    <row r="25" spans="1:13" ht="15.95" customHeight="1" thickBot="1" x14ac:dyDescent="0.3">
      <c r="A25" s="9">
        <f>INDEX('Point Grid'!$C$8:$I$33,MATCH($A$1,'Point Grid'!$A$8:$A$33,0),MATCH(A24,'Point Grid'!$C$7:$I$7,0))</f>
        <v>0.5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5">
    <mergeCell ref="H1:I1"/>
    <mergeCell ref="B16:H17"/>
    <mergeCell ref="B24:H25"/>
    <mergeCell ref="B20:H21"/>
    <mergeCell ref="B12:H13"/>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4"/>
  <sheetViews>
    <sheetView zoomScaleNormal="100" workbookViewId="0"/>
  </sheetViews>
  <sheetFormatPr defaultColWidth="9.140625" defaultRowHeight="15" x14ac:dyDescent="0.25"/>
  <cols>
    <col min="1" max="1" width="9.140625" style="24"/>
    <col min="2" max="2" width="19.71093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2</v>
      </c>
      <c r="B4" s="33" t="s">
        <v>47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48</v>
      </c>
      <c r="C6" s="33"/>
      <c r="D6" s="33"/>
      <c r="E6" s="33"/>
      <c r="F6" s="33"/>
      <c r="G6" s="33"/>
      <c r="H6" s="33"/>
      <c r="I6" s="36"/>
      <c r="J6" s="31"/>
      <c r="K6" s="31"/>
      <c r="L6" s="31"/>
      <c r="M6" s="31"/>
    </row>
    <row r="7" spans="1:13" ht="15.95" customHeight="1" x14ac:dyDescent="0.25">
      <c r="A7" s="9"/>
      <c r="B7" s="33" t="s">
        <v>49</v>
      </c>
      <c r="C7" s="33"/>
      <c r="D7" s="33"/>
      <c r="E7" s="33"/>
      <c r="F7" s="33"/>
      <c r="G7" s="33"/>
      <c r="H7" s="33"/>
      <c r="I7" s="36"/>
      <c r="J7" s="31"/>
      <c r="K7" s="31"/>
      <c r="L7" s="31"/>
      <c r="M7" s="31"/>
    </row>
    <row r="8" spans="1:13" ht="15.95" customHeight="1" x14ac:dyDescent="0.25">
      <c r="A8" s="9"/>
      <c r="B8" s="33" t="s">
        <v>50</v>
      </c>
      <c r="C8" s="33"/>
      <c r="D8" s="33"/>
      <c r="E8" s="33"/>
      <c r="F8" s="33"/>
      <c r="G8" s="33"/>
      <c r="H8" s="33"/>
      <c r="I8" s="36"/>
      <c r="J8" s="31"/>
      <c r="K8" s="31"/>
      <c r="L8" s="31"/>
      <c r="M8" s="31"/>
    </row>
    <row r="9" spans="1:13" ht="15.95" customHeight="1" x14ac:dyDescent="0.25">
      <c r="A9" s="9"/>
      <c r="B9" s="33" t="s">
        <v>51</v>
      </c>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32.1" customHeight="1" x14ac:dyDescent="0.25">
      <c r="A11" s="9"/>
      <c r="B11" s="51" t="s">
        <v>52</v>
      </c>
      <c r="C11" s="51" t="s">
        <v>53</v>
      </c>
      <c r="D11" s="51" t="s">
        <v>54</v>
      </c>
      <c r="E11" s="33"/>
      <c r="F11" s="33"/>
      <c r="G11" s="33"/>
      <c r="H11" s="33"/>
      <c r="I11" s="36"/>
      <c r="J11" s="31"/>
      <c r="K11" s="31"/>
      <c r="L11" s="31"/>
      <c r="M11" s="31"/>
    </row>
    <row r="12" spans="1:13" ht="15.95" customHeight="1" x14ac:dyDescent="0.25">
      <c r="A12" s="9"/>
      <c r="B12" s="43" t="s">
        <v>41</v>
      </c>
      <c r="C12" s="52">
        <v>104500000</v>
      </c>
      <c r="D12" s="61">
        <v>110000</v>
      </c>
      <c r="E12" s="33"/>
      <c r="F12" s="33"/>
      <c r="G12" s="33"/>
      <c r="H12" s="33"/>
      <c r="I12" s="36"/>
      <c r="J12" s="31"/>
      <c r="K12" s="31"/>
      <c r="L12" s="31"/>
      <c r="M12" s="31"/>
    </row>
    <row r="13" spans="1:13" ht="15.95" customHeight="1" x14ac:dyDescent="0.25">
      <c r="A13" s="9"/>
      <c r="B13" s="43" t="s">
        <v>42</v>
      </c>
      <c r="C13" s="52">
        <v>113800506</v>
      </c>
      <c r="D13" s="61">
        <v>121000</v>
      </c>
      <c r="E13" s="33"/>
      <c r="F13" s="33"/>
      <c r="G13" s="33"/>
      <c r="H13" s="33"/>
      <c r="I13" s="36"/>
      <c r="J13" s="31"/>
      <c r="K13" s="31"/>
      <c r="L13" s="31"/>
      <c r="M13" s="31"/>
    </row>
    <row r="14" spans="1:13" ht="15.95" customHeight="1" x14ac:dyDescent="0.25">
      <c r="A14" s="9"/>
      <c r="B14" s="43" t="s">
        <v>55</v>
      </c>
      <c r="C14" s="52">
        <v>123916100</v>
      </c>
      <c r="D14" s="61">
        <v>133100</v>
      </c>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93" t="s">
        <v>57</v>
      </c>
      <c r="C16" s="93"/>
      <c r="D16" s="93"/>
      <c r="E16" s="93"/>
      <c r="F16" s="93"/>
      <c r="G16" s="93"/>
      <c r="H16" s="93"/>
      <c r="I16" s="38"/>
      <c r="J16" s="31"/>
      <c r="K16" s="31"/>
      <c r="L16" s="31"/>
      <c r="M16" s="31"/>
    </row>
    <row r="17" spans="1:13" ht="15.95" customHeight="1" thickBot="1" x14ac:dyDescent="0.3">
      <c r="A17" s="9">
        <f>INDEX('Point Grid'!$C$8:$I$33,MATCH($A$1,'Point Grid'!$A$8:$A$33,0),MATCH(A16,'Point Grid'!$C$7:$I$7,0))</f>
        <v>1</v>
      </c>
      <c r="B17" s="93"/>
      <c r="C17" s="93"/>
      <c r="D17" s="93"/>
      <c r="E17" s="93"/>
      <c r="F17" s="93"/>
      <c r="G17" s="93"/>
      <c r="H17" s="93"/>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93" t="s">
        <v>56</v>
      </c>
      <c r="C20" s="93"/>
      <c r="D20" s="93"/>
      <c r="E20" s="93"/>
      <c r="F20" s="93"/>
      <c r="G20" s="93"/>
      <c r="H20" s="93"/>
      <c r="I20" s="38"/>
      <c r="J20" s="31"/>
      <c r="K20" s="31"/>
      <c r="L20" s="31"/>
      <c r="M20" s="31"/>
    </row>
    <row r="21" spans="1:13" ht="15.95" customHeight="1" thickBot="1" x14ac:dyDescent="0.3">
      <c r="A21" s="9">
        <f>INDEX('Point Grid'!$C$8:$I$33,MATCH($A$1,'Point Grid'!$A$8:$A$33,0),MATCH(A20,'Point Grid'!$C$7:$I$7,0))</f>
        <v>0.25</v>
      </c>
      <c r="B21" s="93"/>
      <c r="C21" s="93"/>
      <c r="D21" s="93"/>
      <c r="E21" s="93"/>
      <c r="F21" s="93"/>
      <c r="G21" s="93"/>
      <c r="H21" s="93"/>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93" t="s">
        <v>58</v>
      </c>
      <c r="C24" s="93"/>
      <c r="D24" s="93"/>
      <c r="E24" s="93"/>
      <c r="F24" s="93"/>
      <c r="G24" s="93"/>
      <c r="H24" s="93"/>
      <c r="I24" s="38"/>
      <c r="J24" s="31"/>
      <c r="K24" s="31"/>
      <c r="L24" s="31"/>
      <c r="M24" s="31"/>
    </row>
    <row r="25" spans="1:13" ht="15.95" customHeight="1" thickBot="1" x14ac:dyDescent="0.3">
      <c r="A25" s="9">
        <f>INDEX('Point Grid'!$C$8:$I$33,MATCH($A$1,'Point Grid'!$A$8:$A$33,0),MATCH(A24,'Point Grid'!$C$7:$I$7,0))</f>
        <v>0.25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5</v>
      </c>
      <c r="B28" s="93" t="s">
        <v>353</v>
      </c>
      <c r="C28" s="93"/>
      <c r="D28" s="93"/>
      <c r="E28" s="93"/>
      <c r="F28" s="93"/>
      <c r="G28" s="93"/>
      <c r="H28" s="93"/>
      <c r="I28" s="38"/>
      <c r="J28" s="31"/>
      <c r="K28" s="31"/>
      <c r="L28" s="31"/>
      <c r="M28" s="31"/>
    </row>
    <row r="29" spans="1:13" ht="15.95" customHeight="1" thickBot="1" x14ac:dyDescent="0.3">
      <c r="A29" s="9">
        <f>INDEX('Point Grid'!$C$8:$I$33,MATCH($A$1,'Point Grid'!$A$8:$A$33,0),MATCH(A28,'Point Grid'!$C$7:$I$7,0))</f>
        <v>0.5</v>
      </c>
      <c r="B29" s="93"/>
      <c r="C29" s="93"/>
      <c r="D29" s="93"/>
      <c r="E29" s="93"/>
      <c r="F29" s="93"/>
      <c r="G29" s="93"/>
      <c r="H29" s="93"/>
      <c r="I29" s="38"/>
      <c r="J29" s="31"/>
      <c r="K29" s="31"/>
      <c r="L29" s="31"/>
      <c r="M29" s="31"/>
    </row>
    <row r="30" spans="1:13" ht="15.95" customHeight="1" thickBot="1" x14ac:dyDescent="0.3">
      <c r="A30" s="5"/>
      <c r="B30" s="93"/>
      <c r="C30" s="93"/>
      <c r="D30" s="93"/>
      <c r="E30" s="93"/>
      <c r="F30" s="93"/>
      <c r="G30" s="93"/>
      <c r="H30" s="93"/>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5">
    <mergeCell ref="B16:H17"/>
    <mergeCell ref="H1:I1"/>
    <mergeCell ref="B20:H21"/>
    <mergeCell ref="B24:H25"/>
    <mergeCell ref="B28:H30"/>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5" width="20" style="24" customWidth="1"/>
    <col min="6" max="9" width="11.42578125" style="24" customWidth="1"/>
    <col min="10" max="16384" width="9.140625" style="24"/>
  </cols>
  <sheetData>
    <row r="1" spans="1:13" ht="15.95" customHeight="1" x14ac:dyDescent="0.25">
      <c r="A1" s="7">
        <v>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2.5</v>
      </c>
      <c r="B4" s="33" t="s">
        <v>59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50" customFormat="1" ht="48" customHeight="1" x14ac:dyDescent="0.25">
      <c r="A6" s="46"/>
      <c r="B6" s="51" t="s">
        <v>60</v>
      </c>
      <c r="C6" s="51" t="s">
        <v>61</v>
      </c>
      <c r="D6" s="51" t="s">
        <v>62</v>
      </c>
      <c r="E6" s="51" t="s">
        <v>63</v>
      </c>
      <c r="F6" s="47"/>
      <c r="G6" s="47"/>
      <c r="H6" s="47"/>
      <c r="I6" s="48"/>
      <c r="J6" s="49"/>
      <c r="K6" s="49"/>
      <c r="L6" s="49"/>
      <c r="M6" s="49"/>
    </row>
    <row r="7" spans="1:13" ht="15.95" customHeight="1" x14ac:dyDescent="0.25">
      <c r="A7" s="9"/>
      <c r="B7" s="42">
        <v>2010</v>
      </c>
      <c r="C7" s="52">
        <v>1023549</v>
      </c>
      <c r="D7" s="52">
        <v>703902</v>
      </c>
      <c r="E7" s="53">
        <v>0.68799999999999994</v>
      </c>
      <c r="F7" s="33"/>
      <c r="G7" s="33"/>
      <c r="H7" s="33"/>
      <c r="I7" s="36"/>
      <c r="J7" s="31"/>
      <c r="K7" s="31"/>
      <c r="L7" s="31"/>
      <c r="M7" s="31"/>
    </row>
    <row r="8" spans="1:13" ht="15.95" customHeight="1" x14ac:dyDescent="0.25">
      <c r="A8" s="9"/>
      <c r="B8" s="42">
        <v>2011</v>
      </c>
      <c r="C8" s="52">
        <v>1086756</v>
      </c>
      <c r="D8" s="52">
        <v>773430</v>
      </c>
      <c r="E8" s="53">
        <v>0.71199999999999997</v>
      </c>
      <c r="F8" s="33"/>
      <c r="G8" s="33"/>
      <c r="H8" s="33"/>
      <c r="I8" s="36"/>
      <c r="J8" s="31"/>
      <c r="K8" s="31"/>
      <c r="L8" s="31"/>
      <c r="M8" s="31"/>
    </row>
    <row r="9" spans="1:13" ht="15.95" customHeight="1" x14ac:dyDescent="0.25">
      <c r="A9" s="9"/>
      <c r="B9" s="42">
        <v>2012</v>
      </c>
      <c r="C9" s="52">
        <v>1222930</v>
      </c>
      <c r="D9" s="52">
        <v>749249</v>
      </c>
      <c r="E9" s="53">
        <v>0.61299999999999999</v>
      </c>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354</v>
      </c>
      <c r="C11" s="33"/>
      <c r="D11" s="33"/>
      <c r="E11" s="55">
        <v>0.67100000000000004</v>
      </c>
      <c r="F11" s="33"/>
      <c r="G11" s="33"/>
      <c r="H11" s="33"/>
      <c r="I11" s="36"/>
      <c r="J11" s="31"/>
      <c r="K11" s="31"/>
      <c r="L11" s="31"/>
      <c r="M11" s="31"/>
    </row>
    <row r="12" spans="1:13" ht="15.95" customHeight="1" x14ac:dyDescent="0.25">
      <c r="A12" s="9"/>
      <c r="B12" s="33" t="s">
        <v>65</v>
      </c>
      <c r="C12" s="33"/>
      <c r="D12" s="33"/>
      <c r="E12" s="55">
        <v>0.11</v>
      </c>
      <c r="F12" s="33"/>
      <c r="G12" s="33"/>
      <c r="H12" s="33"/>
      <c r="I12" s="36"/>
      <c r="J12" s="31"/>
      <c r="K12" s="31"/>
      <c r="L12" s="31"/>
      <c r="M12" s="31"/>
    </row>
    <row r="13" spans="1:13" ht="15.95" customHeight="1" x14ac:dyDescent="0.25">
      <c r="A13" s="9"/>
      <c r="B13" s="47" t="s">
        <v>66</v>
      </c>
      <c r="C13" s="33"/>
      <c r="D13" s="33"/>
      <c r="E13" s="55">
        <v>0.15</v>
      </c>
      <c r="F13" s="33"/>
      <c r="G13" s="33"/>
      <c r="H13" s="33"/>
      <c r="I13" s="36"/>
      <c r="J13" s="31"/>
      <c r="K13" s="31"/>
      <c r="L13" s="31"/>
      <c r="M13" s="31"/>
    </row>
    <row r="14" spans="1:13" ht="15.95" customHeight="1" x14ac:dyDescent="0.25">
      <c r="A14" s="9"/>
      <c r="B14" s="33" t="s">
        <v>67</v>
      </c>
      <c r="C14" s="33"/>
      <c r="D14" s="33"/>
      <c r="E14" s="55">
        <v>0.08</v>
      </c>
      <c r="F14" s="33"/>
      <c r="G14" s="33"/>
      <c r="H14" s="33"/>
      <c r="I14" s="36"/>
      <c r="J14" s="31"/>
      <c r="K14" s="31"/>
      <c r="L14" s="31"/>
      <c r="M14" s="31"/>
    </row>
    <row r="15" spans="1:13" ht="15.95" customHeight="1" x14ac:dyDescent="0.25">
      <c r="A15" s="9"/>
      <c r="B15" s="33" t="s">
        <v>68</v>
      </c>
      <c r="C15" s="33"/>
      <c r="D15" s="33"/>
      <c r="E15" s="55">
        <v>0.77</v>
      </c>
      <c r="F15" s="33"/>
      <c r="G15" s="33"/>
      <c r="H15" s="33"/>
      <c r="I15" s="36"/>
      <c r="J15" s="31"/>
      <c r="K15" s="31"/>
      <c r="L15" s="31"/>
      <c r="M15" s="31"/>
    </row>
    <row r="16" spans="1:13" ht="15.95" customHeight="1" x14ac:dyDescent="0.25">
      <c r="A16" s="9"/>
      <c r="B16" s="33" t="s">
        <v>69</v>
      </c>
      <c r="C16" s="33"/>
      <c r="D16" s="33"/>
      <c r="E16" s="55">
        <v>1.4E-2</v>
      </c>
      <c r="F16" s="33"/>
      <c r="G16" s="33"/>
      <c r="H16" s="33"/>
      <c r="I16" s="36"/>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2</v>
      </c>
      <c r="B18" s="93" t="s">
        <v>64</v>
      </c>
      <c r="C18" s="93"/>
      <c r="D18" s="93"/>
      <c r="E18" s="93"/>
      <c r="F18" s="93"/>
      <c r="G18" s="93"/>
      <c r="H18" s="93"/>
      <c r="I18" s="38"/>
      <c r="J18" s="31"/>
      <c r="K18" s="31"/>
      <c r="L18" s="31"/>
      <c r="M18" s="31"/>
    </row>
    <row r="19" spans="1:13" ht="15.95" customHeight="1" thickBot="1" x14ac:dyDescent="0.3">
      <c r="A19" s="9">
        <f>INDEX('Point Grid'!$C$8:$I$33,MATCH($A$1,'Point Grid'!$A$8:$A$33,0),MATCH(A18,'Point Grid'!$C$7:$I$7,0))</f>
        <v>2.5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2">
    <mergeCell ref="B18:H19"/>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22.7109375" style="24" bestFit="1" customWidth="1"/>
    <col min="6" max="9" width="11.42578125" style="24" customWidth="1"/>
    <col min="10" max="16384" width="9.140625" style="24"/>
  </cols>
  <sheetData>
    <row r="1" spans="1:13" ht="15.95" customHeight="1" x14ac:dyDescent="0.25">
      <c r="A1" s="7">
        <v>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3</v>
      </c>
      <c r="B4" s="33" t="s">
        <v>70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72</v>
      </c>
      <c r="C6" s="33"/>
      <c r="D6" s="33"/>
      <c r="E6" s="33"/>
      <c r="F6" s="33"/>
      <c r="G6" s="33"/>
      <c r="H6" s="33"/>
      <c r="I6" s="36"/>
      <c r="J6" s="31"/>
      <c r="K6" s="31"/>
      <c r="L6" s="31"/>
      <c r="M6" s="31"/>
    </row>
    <row r="7" spans="1:13" ht="15.95" customHeight="1" x14ac:dyDescent="0.25">
      <c r="A7" s="9"/>
      <c r="B7" s="33" t="s">
        <v>73</v>
      </c>
      <c r="C7" s="33"/>
      <c r="D7" s="33"/>
      <c r="E7" s="33"/>
      <c r="F7" s="33"/>
      <c r="G7" s="33"/>
      <c r="H7" s="33"/>
      <c r="I7" s="36"/>
      <c r="J7" s="31"/>
      <c r="K7" s="31"/>
      <c r="L7" s="31"/>
      <c r="M7" s="31"/>
    </row>
    <row r="8" spans="1:13" ht="15.95" customHeight="1" x14ac:dyDescent="0.25">
      <c r="A8" s="9"/>
      <c r="B8" s="95" t="s">
        <v>74</v>
      </c>
      <c r="C8" s="95"/>
      <c r="D8" s="33"/>
      <c r="E8" s="33"/>
      <c r="F8" s="33"/>
      <c r="G8" s="33"/>
      <c r="H8" s="33"/>
      <c r="I8" s="36"/>
      <c r="J8" s="31"/>
      <c r="K8" s="31"/>
      <c r="L8" s="31"/>
      <c r="M8" s="31"/>
    </row>
    <row r="9" spans="1:13" ht="15.95" customHeight="1" x14ac:dyDescent="0.25">
      <c r="A9" s="9"/>
      <c r="B9" s="95" t="s">
        <v>75</v>
      </c>
      <c r="C9" s="95"/>
      <c r="D9" s="33"/>
      <c r="E9" s="33"/>
      <c r="F9" s="33"/>
      <c r="G9" s="33"/>
      <c r="H9" s="33"/>
      <c r="I9" s="36"/>
      <c r="J9" s="31"/>
      <c r="K9" s="31"/>
      <c r="L9" s="31"/>
      <c r="M9" s="31"/>
    </row>
    <row r="10" spans="1:13" ht="15.95" customHeight="1" x14ac:dyDescent="0.25">
      <c r="A10" s="9"/>
      <c r="B10" s="33" t="s">
        <v>76</v>
      </c>
      <c r="C10" s="33"/>
      <c r="D10" s="33"/>
      <c r="E10" s="33"/>
      <c r="F10" s="33"/>
      <c r="G10" s="33"/>
      <c r="H10" s="33"/>
      <c r="I10" s="36"/>
      <c r="J10" s="31"/>
      <c r="K10" s="31"/>
      <c r="L10" s="31"/>
      <c r="M10" s="31"/>
    </row>
    <row r="11" spans="1:13" ht="15.95" customHeight="1" x14ac:dyDescent="0.25">
      <c r="A11" s="9"/>
      <c r="B11" s="33" t="s">
        <v>77</v>
      </c>
      <c r="C11" s="33"/>
      <c r="D11" s="33"/>
      <c r="E11" s="33"/>
      <c r="F11" s="33"/>
      <c r="G11" s="33"/>
      <c r="H11" s="33"/>
      <c r="I11" s="36"/>
      <c r="J11" s="31"/>
      <c r="K11" s="31"/>
      <c r="L11" s="31"/>
      <c r="M11" s="31"/>
    </row>
    <row r="12" spans="1:13" ht="15.95" customHeight="1" x14ac:dyDescent="0.25">
      <c r="A12" s="9"/>
      <c r="B12" s="33" t="s">
        <v>78</v>
      </c>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94" t="s">
        <v>79</v>
      </c>
      <c r="C14" s="94"/>
      <c r="D14" s="33"/>
      <c r="E14" s="94" t="s">
        <v>83</v>
      </c>
      <c r="F14" s="94"/>
      <c r="G14" s="33"/>
      <c r="H14" s="33"/>
      <c r="I14" s="36"/>
      <c r="J14" s="31"/>
      <c r="K14" s="31"/>
      <c r="L14" s="31"/>
      <c r="M14" s="31"/>
    </row>
    <row r="15" spans="1:13" ht="15.95" customHeight="1" x14ac:dyDescent="0.25">
      <c r="A15" s="9"/>
      <c r="B15" s="42" t="s">
        <v>80</v>
      </c>
      <c r="C15" s="57">
        <v>0.1</v>
      </c>
      <c r="D15" s="33"/>
      <c r="E15" s="42" t="s">
        <v>84</v>
      </c>
      <c r="F15" s="57">
        <v>0.66</v>
      </c>
      <c r="G15" s="33"/>
      <c r="H15" s="33"/>
      <c r="I15" s="36"/>
      <c r="J15" s="31"/>
      <c r="K15" s="31"/>
      <c r="L15" s="31"/>
      <c r="M15" s="31"/>
    </row>
    <row r="16" spans="1:13" ht="15.95" customHeight="1" x14ac:dyDescent="0.25">
      <c r="A16" s="9"/>
      <c r="B16" s="42" t="s">
        <v>81</v>
      </c>
      <c r="C16" s="57">
        <v>0.35</v>
      </c>
      <c r="D16" s="33"/>
      <c r="E16" s="42" t="s">
        <v>85</v>
      </c>
      <c r="F16" s="57">
        <v>0.67</v>
      </c>
      <c r="G16" s="33"/>
      <c r="H16" s="33"/>
      <c r="I16" s="36"/>
      <c r="J16" s="31"/>
      <c r="K16" s="31"/>
      <c r="L16" s="31"/>
      <c r="M16" s="31"/>
    </row>
    <row r="17" spans="1:13" ht="15.95" customHeight="1" x14ac:dyDescent="0.25">
      <c r="A17" s="9"/>
      <c r="B17" s="42" t="s">
        <v>82</v>
      </c>
      <c r="C17" s="57">
        <v>0.65</v>
      </c>
      <c r="D17" s="33"/>
      <c r="E17" s="42" t="s">
        <v>86</v>
      </c>
      <c r="F17" s="57">
        <v>0.7</v>
      </c>
      <c r="G17" s="33"/>
      <c r="H17" s="33"/>
      <c r="I17" s="36"/>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2</v>
      </c>
      <c r="B19" s="93" t="s">
        <v>71</v>
      </c>
      <c r="C19" s="93"/>
      <c r="D19" s="93"/>
      <c r="E19" s="93"/>
      <c r="F19" s="93"/>
      <c r="G19" s="93"/>
      <c r="H19" s="93"/>
      <c r="I19" s="38"/>
      <c r="J19" s="31"/>
      <c r="K19" s="31"/>
      <c r="L19" s="31"/>
      <c r="M19" s="31"/>
    </row>
    <row r="20" spans="1:13" ht="15.95" customHeight="1" thickBot="1" x14ac:dyDescent="0.3">
      <c r="A20" s="9">
        <f>INDEX('Point Grid'!$C$8:$I$33,MATCH($A$1,'Point Grid'!$A$8:$A$33,0),MATCH(A19,'Point Grid'!$C$7:$I$7,0))</f>
        <v>3</v>
      </c>
      <c r="B20" s="93"/>
      <c r="C20" s="93"/>
      <c r="D20" s="93"/>
      <c r="E20" s="93"/>
      <c r="F20" s="93"/>
      <c r="G20" s="93"/>
      <c r="H20" s="93"/>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6">
    <mergeCell ref="B19:H20"/>
    <mergeCell ref="H1:I1"/>
    <mergeCell ref="B14:C14"/>
    <mergeCell ref="E14:F14"/>
    <mergeCell ref="B8:C8"/>
    <mergeCell ref="B9:C9"/>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47"/>
  <sheetViews>
    <sheetView zoomScaleNormal="100" workbookViewId="0"/>
  </sheetViews>
  <sheetFormatPr defaultColWidth="9.140625" defaultRowHeight="15" x14ac:dyDescent="0.25"/>
  <cols>
    <col min="1" max="1" width="9.140625" style="24"/>
    <col min="2" max="2" width="21.85546875" style="24" customWidth="1"/>
    <col min="3" max="7" width="11.7109375" style="24" customWidth="1"/>
    <col min="8" max="8" width="22" style="24" customWidth="1"/>
    <col min="9" max="9" width="11.42578125" style="24" customWidth="1"/>
    <col min="10" max="16384" width="9.140625" style="24"/>
  </cols>
  <sheetData>
    <row r="1" spans="1:13" ht="15.95" customHeight="1" x14ac:dyDescent="0.25">
      <c r="A1" s="7">
        <v>5</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4</v>
      </c>
      <c r="B4" s="93" t="s">
        <v>355</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33" t="s">
        <v>87</v>
      </c>
      <c r="C6" s="33"/>
      <c r="D6" s="33"/>
      <c r="E6" s="33"/>
      <c r="F6" s="33"/>
      <c r="G6" s="33"/>
      <c r="H6" s="33"/>
      <c r="I6" s="36"/>
      <c r="J6" s="31"/>
      <c r="K6" s="31"/>
      <c r="L6" s="31"/>
      <c r="M6" s="31"/>
    </row>
    <row r="7" spans="1:13" ht="15.95" customHeight="1" x14ac:dyDescent="0.25">
      <c r="A7" s="9"/>
      <c r="B7" s="33" t="s">
        <v>88</v>
      </c>
      <c r="C7" s="33"/>
      <c r="D7" s="33"/>
      <c r="E7" s="33"/>
      <c r="F7" s="33"/>
      <c r="G7" s="33"/>
      <c r="H7" s="33"/>
      <c r="I7" s="36"/>
      <c r="J7" s="31"/>
      <c r="K7" s="31"/>
      <c r="L7" s="31"/>
      <c r="M7" s="31"/>
    </row>
    <row r="8" spans="1:13" ht="15.95" customHeight="1" x14ac:dyDescent="0.25">
      <c r="A8" s="9"/>
      <c r="B8" s="33" t="s">
        <v>356</v>
      </c>
      <c r="C8" s="33"/>
      <c r="D8" s="33"/>
      <c r="E8" s="33"/>
      <c r="F8" s="33"/>
      <c r="G8" s="33"/>
      <c r="H8" s="33"/>
      <c r="I8" s="36"/>
      <c r="J8" s="31"/>
      <c r="K8" s="31"/>
      <c r="L8" s="31"/>
      <c r="M8" s="31"/>
    </row>
    <row r="9" spans="1:13" ht="15.95" customHeight="1" x14ac:dyDescent="0.25">
      <c r="A9" s="9"/>
      <c r="B9" s="33" t="s">
        <v>89</v>
      </c>
      <c r="C9" s="33"/>
      <c r="D9" s="33"/>
      <c r="E9" s="33"/>
      <c r="F9" s="33"/>
      <c r="G9" s="33"/>
      <c r="H9" s="33"/>
      <c r="I9" s="36"/>
      <c r="J9" s="31"/>
      <c r="K9" s="31"/>
      <c r="L9" s="31"/>
      <c r="M9" s="31"/>
    </row>
    <row r="10" spans="1:13" ht="15.95" customHeight="1" x14ac:dyDescent="0.25">
      <c r="A10" s="9"/>
      <c r="B10" s="33" t="s">
        <v>90</v>
      </c>
      <c r="C10" s="33"/>
      <c r="D10" s="33"/>
      <c r="E10" s="33"/>
      <c r="F10" s="33"/>
      <c r="G10" s="33"/>
      <c r="H10" s="33"/>
      <c r="I10" s="36"/>
      <c r="J10" s="31"/>
      <c r="K10" s="31"/>
      <c r="L10" s="31"/>
      <c r="M10" s="31"/>
    </row>
    <row r="11" spans="1:13" ht="15.95" customHeight="1" x14ac:dyDescent="0.25">
      <c r="A11" s="9"/>
      <c r="B11" s="33" t="s">
        <v>91</v>
      </c>
      <c r="C11" s="33"/>
      <c r="D11" s="33"/>
      <c r="E11" s="33"/>
      <c r="F11" s="33"/>
      <c r="G11" s="33"/>
      <c r="H11" s="33"/>
      <c r="I11" s="36"/>
      <c r="J11" s="31"/>
      <c r="K11" s="31"/>
      <c r="L11" s="31"/>
      <c r="M11" s="31"/>
    </row>
    <row r="12" spans="1:13" ht="15.95" customHeight="1" x14ac:dyDescent="0.25">
      <c r="A12" s="9"/>
      <c r="B12" s="33" t="s">
        <v>92</v>
      </c>
      <c r="C12" s="33"/>
      <c r="D12" s="33"/>
      <c r="E12" s="33"/>
      <c r="F12" s="33"/>
      <c r="G12" s="33"/>
      <c r="H12" s="33"/>
      <c r="I12" s="36"/>
      <c r="J12" s="31"/>
      <c r="K12" s="31"/>
      <c r="L12" s="31"/>
      <c r="M12" s="31"/>
    </row>
    <row r="13" spans="1:13" ht="15.95" customHeight="1" x14ac:dyDescent="0.25">
      <c r="A13" s="9"/>
      <c r="B13" s="86" t="s">
        <v>357</v>
      </c>
      <c r="C13" s="33"/>
      <c r="D13" s="33"/>
      <c r="E13" s="33"/>
      <c r="F13" s="33"/>
      <c r="G13" s="33"/>
      <c r="H13" s="33"/>
      <c r="I13" s="36"/>
      <c r="J13" s="31"/>
      <c r="K13" s="31"/>
      <c r="L13" s="31"/>
      <c r="M13" s="31"/>
    </row>
    <row r="14" spans="1:13" ht="15.95" customHeight="1" x14ac:dyDescent="0.25">
      <c r="A14" s="9"/>
      <c r="B14" s="86" t="s">
        <v>358</v>
      </c>
      <c r="C14" s="33"/>
      <c r="D14" s="33"/>
      <c r="E14" s="33"/>
      <c r="F14" s="33"/>
      <c r="G14" s="33"/>
      <c r="H14" s="33"/>
      <c r="I14" s="36"/>
      <c r="J14" s="31"/>
      <c r="K14" s="31"/>
      <c r="L14" s="31"/>
      <c r="M14" s="31"/>
    </row>
    <row r="15" spans="1:13" ht="15.95" customHeight="1" x14ac:dyDescent="0.25">
      <c r="A15" s="9"/>
      <c r="B15" s="33" t="s">
        <v>93</v>
      </c>
      <c r="C15" s="33"/>
      <c r="D15" s="33"/>
      <c r="E15" s="33"/>
      <c r="F15" s="33"/>
      <c r="G15" s="33"/>
      <c r="H15" s="33"/>
      <c r="I15" s="36"/>
      <c r="J15" s="31"/>
      <c r="K15" s="31"/>
      <c r="L15" s="31"/>
      <c r="M15" s="31"/>
    </row>
    <row r="16" spans="1:13" ht="15.95" customHeight="1" x14ac:dyDescent="0.25">
      <c r="A16" s="9"/>
      <c r="B16" s="33" t="s">
        <v>94</v>
      </c>
      <c r="C16" s="33"/>
      <c r="D16" s="33"/>
      <c r="E16" s="33"/>
      <c r="F16" s="33"/>
      <c r="G16" s="33"/>
      <c r="H16" s="33"/>
      <c r="I16" s="36"/>
      <c r="J16" s="31"/>
      <c r="K16" s="31"/>
      <c r="L16" s="31"/>
      <c r="M16" s="31"/>
    </row>
    <row r="17" spans="1:13" ht="15.95" customHeight="1" x14ac:dyDescent="0.25">
      <c r="A17" s="9"/>
      <c r="B17" s="33" t="s">
        <v>95</v>
      </c>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87" t="s">
        <v>96</v>
      </c>
      <c r="C19" s="94" t="s">
        <v>97</v>
      </c>
      <c r="D19" s="94"/>
      <c r="E19" s="56"/>
      <c r="F19" s="56"/>
      <c r="G19" s="56"/>
      <c r="H19" s="33"/>
      <c r="I19" s="36"/>
      <c r="J19" s="31"/>
      <c r="K19" s="31"/>
      <c r="L19" s="31"/>
      <c r="M19" s="31"/>
    </row>
    <row r="20" spans="1:13" ht="15.95" customHeight="1" x14ac:dyDescent="0.25">
      <c r="A20" s="9"/>
      <c r="B20" s="88" t="s">
        <v>41</v>
      </c>
      <c r="C20" s="96">
        <v>2163</v>
      </c>
      <c r="D20" s="96"/>
      <c r="E20" s="56"/>
      <c r="F20" s="56"/>
      <c r="G20" s="56"/>
      <c r="H20" s="33"/>
      <c r="I20" s="36"/>
      <c r="J20" s="31"/>
      <c r="K20" s="31"/>
      <c r="L20" s="31"/>
      <c r="M20" s="31"/>
    </row>
    <row r="21" spans="1:13" ht="15.95" customHeight="1" x14ac:dyDescent="0.25">
      <c r="A21" s="9"/>
      <c r="B21" s="88" t="s">
        <v>55</v>
      </c>
      <c r="C21" s="96">
        <v>2120</v>
      </c>
      <c r="D21" s="96"/>
      <c r="E21" s="56"/>
      <c r="F21" s="56"/>
      <c r="G21" s="56"/>
      <c r="H21" s="33"/>
      <c r="I21" s="36"/>
      <c r="J21" s="31"/>
      <c r="K21" s="31"/>
      <c r="L21" s="31"/>
      <c r="M21" s="31"/>
    </row>
    <row r="22" spans="1:13" ht="15.95" customHeight="1" x14ac:dyDescent="0.25">
      <c r="A22" s="9"/>
      <c r="B22" s="56"/>
      <c r="C22" s="56"/>
      <c r="D22" s="56"/>
      <c r="E22" s="56"/>
      <c r="F22" s="56"/>
      <c r="G22" s="56"/>
      <c r="H22" s="33"/>
      <c r="I22" s="36"/>
      <c r="J22" s="31"/>
      <c r="K22" s="31"/>
      <c r="L22" s="31"/>
      <c r="M22" s="31"/>
    </row>
    <row r="23" spans="1:13" ht="15.95" customHeight="1" x14ac:dyDescent="0.25">
      <c r="A23" s="9"/>
      <c r="B23" s="56"/>
      <c r="C23" s="94" t="s">
        <v>101</v>
      </c>
      <c r="D23" s="94"/>
      <c r="E23" s="94"/>
      <c r="F23" s="94"/>
      <c r="G23" s="94"/>
      <c r="H23" s="33"/>
      <c r="I23" s="36"/>
      <c r="J23" s="31"/>
      <c r="K23" s="31"/>
      <c r="L23" s="31"/>
      <c r="M23" s="31"/>
    </row>
    <row r="24" spans="1:13" ht="15.95" customHeight="1" x14ac:dyDescent="0.25">
      <c r="A24" s="9"/>
      <c r="B24" s="42" t="s">
        <v>98</v>
      </c>
      <c r="C24" s="42" t="s">
        <v>80</v>
      </c>
      <c r="D24" s="42" t="s">
        <v>81</v>
      </c>
      <c r="E24" s="42" t="s">
        <v>82</v>
      </c>
      <c r="F24" s="42" t="s">
        <v>99</v>
      </c>
      <c r="G24" s="42" t="s">
        <v>100</v>
      </c>
      <c r="H24" s="33"/>
      <c r="I24" s="36"/>
      <c r="J24" s="31"/>
      <c r="K24" s="31"/>
      <c r="L24" s="31"/>
      <c r="M24" s="31"/>
    </row>
    <row r="25" spans="1:13" ht="15.95" customHeight="1" x14ac:dyDescent="0.25">
      <c r="A25" s="9"/>
      <c r="B25" s="42">
        <v>2008</v>
      </c>
      <c r="C25" s="52">
        <v>780</v>
      </c>
      <c r="D25" s="52">
        <v>928</v>
      </c>
      <c r="E25" s="52">
        <v>1030</v>
      </c>
      <c r="F25" s="52">
        <v>1083</v>
      </c>
      <c r="G25" s="52">
        <v>1094</v>
      </c>
      <c r="H25" s="33"/>
      <c r="I25" s="36"/>
      <c r="J25" s="31"/>
      <c r="K25" s="31"/>
      <c r="L25" s="31"/>
      <c r="M25" s="31"/>
    </row>
    <row r="26" spans="1:13" ht="15.95" customHeight="1" x14ac:dyDescent="0.25">
      <c r="A26" s="9"/>
      <c r="B26" s="42">
        <v>2009</v>
      </c>
      <c r="C26" s="52">
        <v>765</v>
      </c>
      <c r="D26" s="52">
        <v>921</v>
      </c>
      <c r="E26" s="52">
        <v>1004</v>
      </c>
      <c r="F26" s="52">
        <v>1053</v>
      </c>
      <c r="G26" s="45"/>
      <c r="H26" s="33"/>
      <c r="I26" s="36"/>
      <c r="J26" s="31"/>
      <c r="K26" s="31"/>
      <c r="L26" s="31"/>
      <c r="M26" s="31"/>
    </row>
    <row r="27" spans="1:13" ht="15.95" customHeight="1" x14ac:dyDescent="0.25">
      <c r="A27" s="28"/>
      <c r="B27" s="42">
        <v>2010</v>
      </c>
      <c r="C27" s="52">
        <v>760</v>
      </c>
      <c r="D27" s="52">
        <v>920</v>
      </c>
      <c r="E27" s="52">
        <v>1012</v>
      </c>
      <c r="F27" s="45"/>
      <c r="G27" s="45"/>
      <c r="H27" s="33"/>
      <c r="I27" s="36"/>
      <c r="J27" s="31"/>
      <c r="K27" s="31"/>
      <c r="L27" s="31"/>
      <c r="M27" s="31"/>
    </row>
    <row r="28" spans="1:13" ht="15.95" customHeight="1" x14ac:dyDescent="0.25">
      <c r="A28" s="28"/>
      <c r="B28" s="42">
        <v>2011</v>
      </c>
      <c r="C28" s="52">
        <v>805</v>
      </c>
      <c r="D28" s="52">
        <v>966</v>
      </c>
      <c r="E28" s="45"/>
      <c r="F28" s="45"/>
      <c r="G28" s="45"/>
      <c r="H28" s="33"/>
      <c r="I28" s="36"/>
      <c r="J28" s="31"/>
      <c r="K28" s="31"/>
      <c r="L28" s="31"/>
      <c r="M28" s="31"/>
    </row>
    <row r="29" spans="1:13" ht="15.95" customHeight="1" x14ac:dyDescent="0.25">
      <c r="A29" s="26"/>
      <c r="B29" s="42">
        <v>2012</v>
      </c>
      <c r="C29" s="52">
        <v>890</v>
      </c>
      <c r="D29" s="45"/>
      <c r="E29" s="45"/>
      <c r="F29" s="45"/>
      <c r="G29" s="45"/>
      <c r="H29" s="33"/>
      <c r="I29" s="36"/>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2</v>
      </c>
      <c r="B31" s="93" t="s">
        <v>102</v>
      </c>
      <c r="C31" s="93"/>
      <c r="D31" s="93"/>
      <c r="E31" s="93"/>
      <c r="F31" s="93"/>
      <c r="G31" s="93"/>
      <c r="H31" s="93"/>
      <c r="I31" s="38"/>
      <c r="J31" s="31"/>
      <c r="K31" s="31"/>
      <c r="L31" s="31"/>
      <c r="M31" s="31"/>
    </row>
    <row r="32" spans="1:13" ht="15.95" customHeight="1" thickBot="1" x14ac:dyDescent="0.3">
      <c r="A32" s="9">
        <f>INDEX('Point Grid'!$C$8:$I$33,MATCH($A$1,'Point Grid'!$A$8:$A$33,0),MATCH(A31,'Point Grid'!$C$7:$I$7,0))</f>
        <v>4</v>
      </c>
      <c r="B32" s="93"/>
      <c r="C32" s="93"/>
      <c r="D32" s="93"/>
      <c r="E32" s="93"/>
      <c r="F32" s="93"/>
      <c r="G32" s="93"/>
      <c r="H32" s="93"/>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7">
    <mergeCell ref="B31:H32"/>
    <mergeCell ref="H1:I1"/>
    <mergeCell ref="C23:G23"/>
    <mergeCell ref="B4:H5"/>
    <mergeCell ref="C19:D19"/>
    <mergeCell ref="C20:D20"/>
    <mergeCell ref="C21:D2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9">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3" t="s">
        <v>103</v>
      </c>
      <c r="C6" s="93"/>
      <c r="D6" s="93"/>
      <c r="E6" s="93"/>
      <c r="F6" s="93"/>
      <c r="G6" s="93"/>
      <c r="H6" s="93"/>
      <c r="I6" s="38"/>
      <c r="J6" s="31"/>
      <c r="K6" s="31"/>
      <c r="L6" s="31"/>
      <c r="M6" s="31"/>
    </row>
    <row r="7" spans="1:13" ht="15.95" customHeight="1" thickBot="1" x14ac:dyDescent="0.3">
      <c r="A7" s="9">
        <f>INDEX('Point Grid'!$C$8:$I$33,MATCH($A$1,'Point Grid'!$A$8:$A$33,0),MATCH(A6,'Point Grid'!$C$7:$I$7,0))</f>
        <v>0.5</v>
      </c>
      <c r="B7" s="93"/>
      <c r="C7" s="93"/>
      <c r="D7" s="93"/>
      <c r="E7" s="93"/>
      <c r="F7" s="93"/>
      <c r="G7" s="93"/>
      <c r="H7" s="93"/>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3" t="s">
        <v>104</v>
      </c>
      <c r="C10" s="93"/>
      <c r="D10" s="93"/>
      <c r="E10" s="93"/>
      <c r="F10" s="93"/>
      <c r="G10" s="93"/>
      <c r="H10" s="93"/>
      <c r="I10" s="38"/>
      <c r="J10" s="31"/>
      <c r="K10" s="31"/>
      <c r="L10" s="31"/>
      <c r="M10" s="31"/>
    </row>
    <row r="11" spans="1:13" ht="15.95" customHeight="1" thickBot="1" x14ac:dyDescent="0.3">
      <c r="A11" s="9">
        <f>INDEX('Point Grid'!$C$8:$I$33,MATCH($A$1,'Point Grid'!$A$8:$A$33,0),MATCH(A10,'Point Grid'!$C$7:$I$7,0))</f>
        <v>0.5</v>
      </c>
      <c r="B11" s="93"/>
      <c r="C11" s="93"/>
      <c r="D11" s="93"/>
      <c r="E11" s="93"/>
      <c r="F11" s="93"/>
      <c r="G11" s="93"/>
      <c r="H11" s="93"/>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3" t="s">
        <v>105</v>
      </c>
      <c r="C14" s="93"/>
      <c r="D14" s="93"/>
      <c r="E14" s="93"/>
      <c r="F14" s="93"/>
      <c r="G14" s="93"/>
      <c r="H14" s="93"/>
      <c r="I14" s="38"/>
      <c r="J14" s="31"/>
      <c r="K14" s="31"/>
      <c r="L14" s="31"/>
      <c r="M14" s="31"/>
    </row>
    <row r="15" spans="1:13" ht="15.95" customHeight="1" thickBot="1" x14ac:dyDescent="0.3">
      <c r="A15" s="9">
        <f>INDEX('Point Grid'!$C$8:$I$33,MATCH($A$1,'Point Grid'!$A$8:$A$33,0),MATCH(A14,'Point Grid'!$C$7:$I$7,0))</f>
        <v>0.5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3" t="s">
        <v>106</v>
      </c>
      <c r="C18" s="93"/>
      <c r="D18" s="93"/>
      <c r="E18" s="93"/>
      <c r="F18" s="93"/>
      <c r="G18" s="93"/>
      <c r="H18" s="93"/>
      <c r="I18" s="38"/>
      <c r="J18" s="31"/>
      <c r="K18" s="31"/>
      <c r="L18" s="31"/>
      <c r="M18" s="31"/>
    </row>
    <row r="19" spans="1:13" ht="15.95" customHeight="1" thickBot="1" x14ac:dyDescent="0.3">
      <c r="A19" s="9">
        <f>INDEX('Point Grid'!$C$8:$I$33,MATCH($A$1,'Point Grid'!$A$8:$A$33,0),MATCH(A18,'Point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37"/>
      <c r="B21" s="37"/>
      <c r="C21" s="37"/>
      <c r="D21" s="37"/>
      <c r="E21" s="37"/>
      <c r="F21" s="37"/>
      <c r="G21" s="37"/>
      <c r="H21" s="37"/>
      <c r="I21" s="38"/>
      <c r="J21" s="31"/>
      <c r="K21" s="31"/>
      <c r="L21" s="31"/>
      <c r="M21" s="31"/>
    </row>
    <row r="22" spans="1:13" ht="15.95" customHeight="1" x14ac:dyDescent="0.25">
      <c r="A22" s="26" t="s">
        <v>6</v>
      </c>
      <c r="B22" s="93" t="s">
        <v>107</v>
      </c>
      <c r="C22" s="93"/>
      <c r="D22" s="93"/>
      <c r="E22" s="93"/>
      <c r="F22" s="93"/>
      <c r="G22" s="93"/>
      <c r="H22" s="93"/>
      <c r="I22" s="38"/>
      <c r="J22" s="31"/>
      <c r="K22" s="31"/>
      <c r="L22" s="31"/>
      <c r="M22" s="31"/>
    </row>
    <row r="23" spans="1:13" ht="15.95" customHeight="1" thickBot="1" x14ac:dyDescent="0.3">
      <c r="A23" s="9">
        <f>INDEX('Point Grid'!$C$8:$I$33,MATCH($A$1,'Point Grid'!$A$8:$A$33,0),MATCH(A22,'Point Grid'!$C$7:$I$7,0))</f>
        <v>0.5</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H1:I1"/>
    <mergeCell ref="B22:H23"/>
    <mergeCell ref="B10:H11"/>
    <mergeCell ref="B14:H15"/>
    <mergeCell ref="B18:H19"/>
    <mergeCell ref="B6:H7"/>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7"/>
  <sheetViews>
    <sheetView zoomScaleNormal="100" workbookViewId="0"/>
  </sheetViews>
  <sheetFormatPr defaultColWidth="9.140625" defaultRowHeight="15" x14ac:dyDescent="0.25"/>
  <cols>
    <col min="1" max="1" width="9.140625" style="24"/>
    <col min="2" max="2" width="16.85546875" style="24" customWidth="1"/>
    <col min="3" max="3" width="23.14062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3</v>
      </c>
      <c r="B4" s="97" t="s">
        <v>108</v>
      </c>
      <c r="C4" s="97"/>
      <c r="D4" s="97"/>
      <c r="E4" s="97"/>
      <c r="F4" s="97"/>
      <c r="G4" s="97"/>
      <c r="H4" s="97"/>
      <c r="I4" s="36"/>
      <c r="J4" s="31"/>
      <c r="K4" s="31"/>
      <c r="L4" s="31"/>
      <c r="M4" s="31"/>
    </row>
    <row r="5" spans="1:13" ht="15.95" customHeight="1" x14ac:dyDescent="0.25">
      <c r="A5" s="9"/>
      <c r="B5" s="97"/>
      <c r="C5" s="97"/>
      <c r="D5" s="97"/>
      <c r="E5" s="97"/>
      <c r="F5" s="97"/>
      <c r="G5" s="97"/>
      <c r="H5" s="97"/>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t="s">
        <v>360</v>
      </c>
      <c r="C7" s="33"/>
      <c r="D7" s="33"/>
      <c r="E7" s="33"/>
      <c r="F7" s="33"/>
      <c r="G7" s="33"/>
      <c r="H7" s="33"/>
      <c r="I7" s="36"/>
      <c r="J7" s="31"/>
      <c r="K7" s="31"/>
      <c r="L7" s="31"/>
      <c r="M7" s="31"/>
    </row>
    <row r="8" spans="1:13" ht="15.95" customHeight="1" x14ac:dyDescent="0.25">
      <c r="A8" s="9"/>
      <c r="B8" s="33" t="s">
        <v>359</v>
      </c>
      <c r="C8" s="33"/>
      <c r="D8" s="33"/>
      <c r="E8" s="33"/>
      <c r="F8" s="33"/>
      <c r="G8" s="33"/>
      <c r="H8" s="33"/>
      <c r="I8" s="36"/>
      <c r="J8" s="31"/>
      <c r="K8" s="31"/>
      <c r="L8" s="31"/>
      <c r="M8" s="31"/>
    </row>
    <row r="9" spans="1:13" ht="15.95" customHeight="1" x14ac:dyDescent="0.25">
      <c r="A9" s="9"/>
      <c r="B9" s="33" t="s">
        <v>109</v>
      </c>
      <c r="C9" s="33"/>
      <c r="D9" s="33"/>
      <c r="E9" s="33"/>
      <c r="F9" s="33"/>
      <c r="G9" s="33"/>
      <c r="H9" s="33"/>
      <c r="I9" s="36"/>
      <c r="J9" s="31"/>
      <c r="K9" s="31"/>
      <c r="L9" s="31"/>
      <c r="M9" s="31"/>
    </row>
    <row r="10" spans="1:13" ht="15.95" customHeight="1" x14ac:dyDescent="0.25">
      <c r="A10" s="9"/>
      <c r="B10" s="33" t="s">
        <v>110</v>
      </c>
      <c r="C10" s="33"/>
      <c r="D10" s="33"/>
      <c r="E10" s="33"/>
      <c r="F10" s="33"/>
      <c r="G10" s="33"/>
      <c r="H10" s="33"/>
      <c r="I10" s="36"/>
      <c r="J10" s="31"/>
      <c r="K10" s="31"/>
      <c r="L10" s="31"/>
      <c r="M10" s="31"/>
    </row>
    <row r="11" spans="1:13" ht="15.95" customHeight="1" x14ac:dyDescent="0.25">
      <c r="A11" s="9"/>
      <c r="B11" s="33" t="s">
        <v>111</v>
      </c>
      <c r="C11" s="33"/>
      <c r="D11" s="33"/>
      <c r="E11" s="33"/>
      <c r="F11" s="33"/>
      <c r="G11" s="33"/>
      <c r="H11" s="33"/>
      <c r="I11" s="36"/>
      <c r="J11" s="31"/>
      <c r="K11" s="31"/>
      <c r="L11" s="31"/>
      <c r="M11" s="31"/>
    </row>
    <row r="12" spans="1:13" ht="15.95" customHeight="1" x14ac:dyDescent="0.25">
      <c r="A12" s="9"/>
      <c r="B12" s="33" t="s">
        <v>112</v>
      </c>
      <c r="C12" s="33"/>
      <c r="D12" s="33"/>
      <c r="E12" s="33"/>
      <c r="F12" s="33"/>
      <c r="G12" s="33"/>
      <c r="H12" s="33"/>
      <c r="I12" s="36"/>
      <c r="J12" s="31"/>
      <c r="K12" s="31"/>
      <c r="L12" s="31"/>
      <c r="M12" s="31"/>
    </row>
    <row r="13" spans="1:13" ht="15.95" customHeight="1" x14ac:dyDescent="0.25">
      <c r="A13" s="9"/>
      <c r="B13" s="33" t="s">
        <v>113</v>
      </c>
      <c r="C13" s="33"/>
      <c r="D13" s="33"/>
      <c r="E13" s="33"/>
      <c r="F13" s="33"/>
      <c r="G13" s="33"/>
      <c r="H13" s="33"/>
      <c r="I13" s="36"/>
      <c r="J13" s="31"/>
      <c r="K13" s="31"/>
      <c r="L13" s="31"/>
      <c r="M13" s="31"/>
    </row>
    <row r="14" spans="1:13" ht="15.95" customHeight="1" x14ac:dyDescent="0.25">
      <c r="A14" s="9"/>
      <c r="B14" s="33" t="s">
        <v>114</v>
      </c>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56.1" customHeight="1" x14ac:dyDescent="0.25">
      <c r="A16" s="9"/>
      <c r="B16" s="51" t="s">
        <v>98</v>
      </c>
      <c r="C16" s="51" t="s">
        <v>115</v>
      </c>
      <c r="D16" s="33"/>
      <c r="E16" s="33"/>
      <c r="F16" s="33"/>
      <c r="G16" s="33"/>
      <c r="H16" s="33"/>
      <c r="I16" s="36"/>
      <c r="J16" s="31"/>
      <c r="K16" s="31"/>
      <c r="L16" s="31"/>
      <c r="M16" s="31"/>
    </row>
    <row r="17" spans="1:13" ht="15.95" customHeight="1" x14ac:dyDescent="0.25">
      <c r="A17" s="9"/>
      <c r="B17" s="42">
        <v>2010</v>
      </c>
      <c r="C17" s="52">
        <v>1875</v>
      </c>
      <c r="D17" s="33"/>
      <c r="E17" s="33"/>
      <c r="F17" s="33"/>
      <c r="G17" s="33"/>
      <c r="H17" s="33"/>
      <c r="I17" s="36"/>
      <c r="J17" s="31"/>
      <c r="K17" s="31"/>
      <c r="L17" s="31"/>
      <c r="M17" s="31"/>
    </row>
    <row r="18" spans="1:13" ht="15.95" customHeight="1" x14ac:dyDescent="0.25">
      <c r="A18" s="28"/>
      <c r="B18" s="42">
        <v>2011</v>
      </c>
      <c r="C18" s="52">
        <v>1875</v>
      </c>
      <c r="D18" s="33"/>
      <c r="E18" s="33"/>
      <c r="F18" s="33"/>
      <c r="G18" s="33"/>
      <c r="H18" s="33"/>
      <c r="I18" s="36"/>
      <c r="J18" s="31"/>
      <c r="K18" s="31"/>
      <c r="L18" s="31"/>
      <c r="M18" s="31"/>
    </row>
    <row r="19" spans="1:13" ht="15.95" customHeight="1" x14ac:dyDescent="0.25">
      <c r="A19" s="26"/>
      <c r="B19" s="42">
        <v>2012</v>
      </c>
      <c r="C19" s="52">
        <v>2000</v>
      </c>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93" t="s">
        <v>116</v>
      </c>
      <c r="C21" s="93"/>
      <c r="D21" s="93"/>
      <c r="E21" s="93"/>
      <c r="F21" s="93"/>
      <c r="G21" s="93"/>
      <c r="H21" s="93"/>
      <c r="I21" s="38"/>
      <c r="J21" s="31"/>
      <c r="K21" s="31"/>
      <c r="L21" s="31"/>
      <c r="M21" s="31"/>
    </row>
    <row r="22" spans="1:13" ht="15.95" customHeight="1" thickBot="1" x14ac:dyDescent="0.3">
      <c r="A22" s="9">
        <f>INDEX('Point Grid'!$C$8:$I$33,MATCH($A$1,'Point Grid'!$A$8:$A$33,0),MATCH(A21,'Point Grid'!$C$7:$I$7,0))</f>
        <v>3</v>
      </c>
      <c r="B22" s="93"/>
      <c r="C22" s="93"/>
      <c r="D22" s="93"/>
      <c r="E22" s="93"/>
      <c r="F22" s="93"/>
      <c r="G22" s="93"/>
      <c r="H22" s="93"/>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3">
    <mergeCell ref="H1:I1"/>
    <mergeCell ref="B21:H22"/>
    <mergeCell ref="B4:H5"/>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19">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51"/>
  <sheetViews>
    <sheetView zoomScaleNormal="100" workbookViewId="0"/>
  </sheetViews>
  <sheetFormatPr defaultColWidth="9.140625" defaultRowHeight="15" x14ac:dyDescent="0.25"/>
  <cols>
    <col min="1" max="1" width="9.140625" style="24"/>
    <col min="2" max="2" width="14" style="24" customWidth="1"/>
    <col min="3" max="3" width="11.7109375" style="24" customWidth="1"/>
    <col min="4" max="4" width="9.28515625" style="24" customWidth="1"/>
    <col min="5" max="5" width="14.7109375" style="24" customWidth="1"/>
    <col min="6" max="7" width="9.28515625" style="24" customWidth="1"/>
    <col min="8" max="8" width="11.42578125" style="24" customWidth="1"/>
    <col min="9" max="9" width="11.7109375" style="24" customWidth="1"/>
    <col min="10" max="10" width="16.140625" style="24" customWidth="1"/>
    <col min="11" max="12" width="9.28515625" style="24" customWidth="1"/>
    <col min="13" max="13" width="11.42578125" style="24" customWidth="1"/>
    <col min="14" max="16384" width="9.140625" style="24"/>
  </cols>
  <sheetData>
    <row r="1" spans="1:17" ht="15.95" customHeight="1" x14ac:dyDescent="0.25">
      <c r="A1" s="7">
        <v>8</v>
      </c>
      <c r="B1" s="27" t="s">
        <v>12</v>
      </c>
      <c r="C1" s="23"/>
      <c r="D1" s="23"/>
      <c r="E1" s="23"/>
      <c r="F1" s="23"/>
      <c r="G1" s="23"/>
      <c r="H1" s="23"/>
      <c r="I1" s="91" t="s">
        <v>29</v>
      </c>
      <c r="J1" s="91"/>
      <c r="K1" s="91"/>
      <c r="L1" s="91"/>
      <c r="M1" s="92"/>
    </row>
    <row r="2" spans="1:17" ht="15.95" customHeight="1" x14ac:dyDescent="0.25">
      <c r="A2" s="25"/>
      <c r="B2" s="34"/>
      <c r="C2" s="34"/>
      <c r="D2" s="34"/>
      <c r="E2" s="34"/>
      <c r="F2" s="34"/>
      <c r="G2" s="34"/>
      <c r="H2" s="34"/>
      <c r="I2" s="34"/>
      <c r="J2" s="34"/>
      <c r="K2" s="34"/>
      <c r="L2" s="34"/>
      <c r="M2" s="35"/>
    </row>
    <row r="3" spans="1:17" ht="15.95" customHeight="1" x14ac:dyDescent="0.25">
      <c r="A3" s="8" t="s">
        <v>13</v>
      </c>
      <c r="B3" s="33"/>
      <c r="C3" s="33"/>
      <c r="D3" s="33"/>
      <c r="E3" s="33"/>
      <c r="F3" s="33"/>
      <c r="G3" s="33"/>
      <c r="H3" s="33"/>
      <c r="I3" s="33"/>
      <c r="J3" s="33"/>
      <c r="K3" s="33"/>
      <c r="L3" s="33"/>
      <c r="M3" s="36"/>
      <c r="N3" s="31"/>
      <c r="O3" s="31"/>
      <c r="P3" s="31"/>
      <c r="Q3" s="31"/>
    </row>
    <row r="4" spans="1:17" ht="15.95" customHeight="1" x14ac:dyDescent="0.25">
      <c r="A4" s="9">
        <f>INDEX('Point Grid'!B:B,MATCH('8'!A1,'Point Grid'!A:A,0))</f>
        <v>3</v>
      </c>
      <c r="B4" s="33" t="s">
        <v>70</v>
      </c>
      <c r="C4" s="33"/>
      <c r="D4" s="33"/>
      <c r="E4" s="33"/>
      <c r="F4" s="33"/>
      <c r="G4" s="33"/>
      <c r="H4" s="33"/>
      <c r="I4" s="33"/>
      <c r="J4" s="33"/>
      <c r="K4" s="33"/>
      <c r="L4" s="33"/>
      <c r="M4" s="36"/>
      <c r="N4" s="31"/>
      <c r="O4" s="31"/>
      <c r="P4" s="31"/>
      <c r="Q4" s="31"/>
    </row>
    <row r="5" spans="1:17" ht="15.95" customHeight="1" x14ac:dyDescent="0.25">
      <c r="A5" s="9"/>
      <c r="B5" s="33" t="s">
        <v>117</v>
      </c>
      <c r="C5" s="33"/>
      <c r="D5" s="33"/>
      <c r="E5" s="33"/>
      <c r="F5" s="33"/>
      <c r="G5" s="33"/>
      <c r="H5" s="33"/>
      <c r="I5" s="33"/>
      <c r="J5" s="33"/>
      <c r="K5" s="33"/>
      <c r="L5" s="33"/>
      <c r="M5" s="36"/>
      <c r="N5" s="31"/>
      <c r="O5" s="31"/>
      <c r="P5" s="31"/>
      <c r="Q5" s="31"/>
    </row>
    <row r="6" spans="1:17" ht="15.95" customHeight="1" x14ac:dyDescent="0.25">
      <c r="A6" s="9"/>
      <c r="B6" s="33" t="s">
        <v>118</v>
      </c>
      <c r="C6" s="33"/>
      <c r="D6" s="33"/>
      <c r="E6" s="33"/>
      <c r="F6" s="33"/>
      <c r="G6" s="33"/>
      <c r="H6" s="33"/>
      <c r="I6" s="33"/>
      <c r="J6" s="33"/>
      <c r="K6" s="33"/>
      <c r="L6" s="33"/>
      <c r="M6" s="36"/>
      <c r="N6" s="31"/>
      <c r="O6" s="31"/>
      <c r="P6" s="31"/>
      <c r="Q6" s="31"/>
    </row>
    <row r="7" spans="1:17" ht="15.95" customHeight="1" x14ac:dyDescent="0.25">
      <c r="A7" s="9"/>
      <c r="B7" s="33" t="s">
        <v>119</v>
      </c>
      <c r="C7" s="33"/>
      <c r="D7" s="33"/>
      <c r="E7" s="33"/>
      <c r="F7" s="33"/>
      <c r="G7" s="33"/>
      <c r="H7" s="33"/>
      <c r="I7" s="33"/>
      <c r="J7" s="33"/>
      <c r="K7" s="33"/>
      <c r="L7" s="33"/>
      <c r="M7" s="36"/>
      <c r="N7" s="31"/>
      <c r="O7" s="31"/>
      <c r="P7" s="31"/>
      <c r="Q7" s="31"/>
    </row>
    <row r="8" spans="1:17" ht="15.95" customHeight="1" x14ac:dyDescent="0.25">
      <c r="A8" s="9"/>
      <c r="B8" s="33" t="s">
        <v>361</v>
      </c>
      <c r="C8" s="33"/>
      <c r="D8" s="33"/>
      <c r="E8" s="33"/>
      <c r="F8" s="33"/>
      <c r="G8" s="33"/>
      <c r="H8" s="33"/>
      <c r="I8" s="33"/>
      <c r="J8" s="33"/>
      <c r="K8" s="33"/>
      <c r="L8" s="33"/>
      <c r="M8" s="36"/>
      <c r="N8" s="31"/>
      <c r="O8" s="31"/>
      <c r="P8" s="31"/>
      <c r="Q8" s="31"/>
    </row>
    <row r="9" spans="1:17" ht="15.95" customHeight="1" x14ac:dyDescent="0.25">
      <c r="A9" s="9"/>
      <c r="B9" s="33"/>
      <c r="C9" s="33"/>
      <c r="D9" s="33"/>
      <c r="E9" s="33"/>
      <c r="F9" s="33"/>
      <c r="G9" s="33"/>
      <c r="H9" s="33"/>
      <c r="I9" s="33"/>
      <c r="J9" s="33"/>
      <c r="K9" s="33"/>
      <c r="L9" s="33"/>
      <c r="M9" s="36"/>
      <c r="N9" s="31"/>
      <c r="O9" s="31"/>
      <c r="P9" s="31"/>
      <c r="Q9" s="31"/>
    </row>
    <row r="10" spans="1:17" s="50" customFormat="1" ht="32.1" customHeight="1" x14ac:dyDescent="0.25">
      <c r="A10" s="46"/>
      <c r="B10" s="51" t="s">
        <v>98</v>
      </c>
      <c r="C10" s="98" t="s">
        <v>120</v>
      </c>
      <c r="D10" s="98"/>
      <c r="E10" s="47"/>
      <c r="F10" s="47"/>
      <c r="G10" s="47"/>
      <c r="H10" s="47"/>
      <c r="I10" s="47"/>
      <c r="J10" s="47"/>
      <c r="K10" s="47"/>
      <c r="L10" s="47"/>
      <c r="M10" s="48"/>
      <c r="N10" s="49"/>
      <c r="O10" s="49"/>
      <c r="P10" s="49"/>
      <c r="Q10" s="49"/>
    </row>
    <row r="11" spans="1:17" ht="15.95" customHeight="1" x14ac:dyDescent="0.25">
      <c r="A11" s="9"/>
      <c r="B11" s="42">
        <v>2010</v>
      </c>
      <c r="C11" s="96">
        <v>10000000</v>
      </c>
      <c r="D11" s="96"/>
      <c r="E11" s="33"/>
      <c r="F11" s="33"/>
      <c r="G11" s="33"/>
      <c r="H11" s="33"/>
      <c r="I11" s="33"/>
      <c r="J11" s="33"/>
      <c r="K11" s="33"/>
      <c r="L11" s="33"/>
      <c r="M11" s="36"/>
      <c r="N11" s="31"/>
      <c r="O11" s="31"/>
      <c r="P11" s="31"/>
      <c r="Q11" s="31"/>
    </row>
    <row r="12" spans="1:17" ht="15.95" customHeight="1" x14ac:dyDescent="0.25">
      <c r="A12" s="9"/>
      <c r="B12" s="42">
        <v>2011</v>
      </c>
      <c r="C12" s="96">
        <v>6000000</v>
      </c>
      <c r="D12" s="96"/>
      <c r="E12" s="33"/>
      <c r="F12" s="33"/>
      <c r="G12" s="33"/>
      <c r="H12" s="33"/>
      <c r="I12" s="33"/>
      <c r="J12" s="33"/>
      <c r="K12" s="33"/>
      <c r="L12" s="33"/>
      <c r="M12" s="36"/>
      <c r="N12" s="31"/>
      <c r="O12" s="31"/>
      <c r="P12" s="31"/>
      <c r="Q12" s="31"/>
    </row>
    <row r="13" spans="1:17" ht="15.95" customHeight="1" x14ac:dyDescent="0.25">
      <c r="A13" s="9"/>
      <c r="B13" s="42">
        <v>2012</v>
      </c>
      <c r="C13" s="96">
        <v>1500000</v>
      </c>
      <c r="D13" s="96"/>
      <c r="E13" s="33"/>
      <c r="F13" s="33"/>
      <c r="G13" s="33"/>
      <c r="H13" s="33"/>
      <c r="I13" s="33"/>
      <c r="J13" s="33"/>
      <c r="K13" s="33"/>
      <c r="L13" s="33"/>
      <c r="M13" s="36"/>
      <c r="N13" s="31"/>
      <c r="O13" s="31"/>
      <c r="P13" s="31"/>
      <c r="Q13" s="31"/>
    </row>
    <row r="14" spans="1:17" ht="15.95" customHeight="1" x14ac:dyDescent="0.25">
      <c r="A14" s="9"/>
      <c r="B14" s="33"/>
      <c r="C14" s="33"/>
      <c r="D14" s="33"/>
      <c r="E14" s="33"/>
      <c r="F14" s="33"/>
      <c r="G14" s="33"/>
      <c r="H14" s="33"/>
      <c r="I14" s="33"/>
      <c r="J14" s="33"/>
      <c r="K14" s="33"/>
      <c r="L14" s="33"/>
      <c r="M14" s="36"/>
      <c r="N14" s="31"/>
      <c r="O14" s="31"/>
      <c r="P14" s="31"/>
      <c r="Q14" s="31"/>
    </row>
    <row r="15" spans="1:17" ht="15.95" customHeight="1" x14ac:dyDescent="0.25">
      <c r="A15" s="9"/>
      <c r="B15" s="94" t="s">
        <v>122</v>
      </c>
      <c r="C15" s="94"/>
      <c r="D15" s="94"/>
      <c r="E15" s="94"/>
      <c r="F15" s="94"/>
      <c r="G15" s="94"/>
      <c r="H15" s="94"/>
      <c r="I15" s="94"/>
      <c r="J15" s="94"/>
      <c r="K15" s="94"/>
      <c r="L15" s="94"/>
      <c r="M15" s="36"/>
      <c r="N15" s="31"/>
      <c r="O15" s="31"/>
      <c r="P15" s="31"/>
      <c r="Q15" s="31"/>
    </row>
    <row r="16" spans="1:17" ht="15.95" customHeight="1" x14ac:dyDescent="0.25">
      <c r="A16" s="9"/>
      <c r="B16" s="42" t="s">
        <v>123</v>
      </c>
      <c r="C16" s="42">
        <v>6</v>
      </c>
      <c r="D16" s="42">
        <v>12</v>
      </c>
      <c r="E16" s="42">
        <v>18</v>
      </c>
      <c r="F16" s="42">
        <v>24</v>
      </c>
      <c r="G16" s="42">
        <v>30</v>
      </c>
      <c r="H16" s="42">
        <v>36</v>
      </c>
      <c r="I16" s="42">
        <v>42</v>
      </c>
      <c r="J16" s="42">
        <v>48</v>
      </c>
      <c r="K16" s="42">
        <v>54</v>
      </c>
      <c r="L16" s="42">
        <v>60</v>
      </c>
      <c r="M16" s="36"/>
      <c r="N16" s="31"/>
      <c r="O16" s="31"/>
      <c r="P16" s="31"/>
      <c r="Q16" s="31"/>
    </row>
    <row r="17" spans="1:17" ht="15.95" customHeight="1" x14ac:dyDescent="0.25">
      <c r="A17" s="9"/>
      <c r="B17" s="42" t="s">
        <v>124</v>
      </c>
      <c r="C17" s="59">
        <v>6.5</v>
      </c>
      <c r="D17" s="59">
        <v>2</v>
      </c>
      <c r="E17" s="59">
        <v>1.55</v>
      </c>
      <c r="F17" s="59">
        <v>1.2</v>
      </c>
      <c r="G17" s="59">
        <v>1.1200000000000001</v>
      </c>
      <c r="H17" s="59">
        <v>1.08</v>
      </c>
      <c r="I17" s="59">
        <v>1.05</v>
      </c>
      <c r="J17" s="59">
        <v>1.02</v>
      </c>
      <c r="K17" s="59">
        <v>1.01</v>
      </c>
      <c r="L17" s="59">
        <v>1</v>
      </c>
      <c r="M17" s="36"/>
      <c r="N17" s="31"/>
      <c r="O17" s="31"/>
      <c r="P17" s="31"/>
      <c r="Q17" s="31"/>
    </row>
    <row r="18" spans="1:17" ht="15.95" customHeight="1" x14ac:dyDescent="0.25">
      <c r="A18" s="9"/>
      <c r="B18" s="33"/>
      <c r="C18" s="33"/>
      <c r="D18" s="33"/>
      <c r="E18" s="33"/>
      <c r="F18" s="33"/>
      <c r="G18" s="33"/>
      <c r="H18" s="33"/>
      <c r="I18" s="33"/>
      <c r="J18" s="33"/>
      <c r="K18" s="33"/>
      <c r="L18" s="33"/>
      <c r="M18" s="36"/>
      <c r="N18" s="31"/>
      <c r="O18" s="31"/>
      <c r="P18" s="31"/>
      <c r="Q18" s="31"/>
    </row>
    <row r="19" spans="1:17" ht="15.95" customHeight="1" x14ac:dyDescent="0.25">
      <c r="A19" s="9"/>
      <c r="B19" s="98" t="s">
        <v>96</v>
      </c>
      <c r="C19" s="94" t="s">
        <v>128</v>
      </c>
      <c r="D19" s="94"/>
      <c r="E19" s="94"/>
      <c r="F19" s="33"/>
      <c r="G19" s="98" t="s">
        <v>141</v>
      </c>
      <c r="H19" s="98" t="s">
        <v>142</v>
      </c>
      <c r="I19" s="98" t="s">
        <v>143</v>
      </c>
      <c r="J19" s="98" t="s">
        <v>144</v>
      </c>
      <c r="K19" s="33"/>
      <c r="L19" s="33"/>
      <c r="M19" s="36"/>
      <c r="N19" s="31"/>
      <c r="O19" s="31"/>
      <c r="P19" s="31"/>
      <c r="Q19" s="31"/>
    </row>
    <row r="20" spans="1:17" ht="32.1" customHeight="1" x14ac:dyDescent="0.25">
      <c r="A20" s="9"/>
      <c r="B20" s="98"/>
      <c r="C20" s="42" t="s">
        <v>125</v>
      </c>
      <c r="D20" s="42" t="s">
        <v>126</v>
      </c>
      <c r="E20" s="58" t="s">
        <v>127</v>
      </c>
      <c r="F20" s="33"/>
      <c r="G20" s="98"/>
      <c r="H20" s="98"/>
      <c r="I20" s="98"/>
      <c r="J20" s="98"/>
      <c r="K20" s="33"/>
      <c r="L20" s="33"/>
      <c r="M20" s="36"/>
      <c r="N20" s="31"/>
      <c r="O20" s="31"/>
      <c r="P20" s="31"/>
      <c r="Q20" s="31"/>
    </row>
    <row r="21" spans="1:17" ht="15.95" customHeight="1" x14ac:dyDescent="0.25">
      <c r="A21" s="9"/>
      <c r="B21" s="60" t="s">
        <v>129</v>
      </c>
      <c r="C21" s="42">
        <v>5.8000000000000003E-2</v>
      </c>
      <c r="D21" s="52">
        <v>20355</v>
      </c>
      <c r="E21" s="52">
        <v>1181</v>
      </c>
      <c r="F21" s="33"/>
      <c r="G21" s="42">
        <v>12</v>
      </c>
      <c r="H21" s="89">
        <v>0.159</v>
      </c>
      <c r="I21" s="89">
        <v>-1.7000000000000001E-2</v>
      </c>
      <c r="J21" s="89">
        <v>0.13900000000000001</v>
      </c>
      <c r="K21" s="33"/>
      <c r="L21" s="33"/>
      <c r="M21" s="36"/>
      <c r="N21" s="31"/>
      <c r="O21" s="31"/>
      <c r="P21" s="31"/>
      <c r="Q21" s="31"/>
    </row>
    <row r="22" spans="1:17" ht="15.95" customHeight="1" x14ac:dyDescent="0.25">
      <c r="A22" s="9"/>
      <c r="B22" s="60" t="s">
        <v>130</v>
      </c>
      <c r="C22" s="42">
        <v>5.8999999999999997E-2</v>
      </c>
      <c r="D22" s="52">
        <v>20125</v>
      </c>
      <c r="E22" s="52">
        <v>1187</v>
      </c>
      <c r="F22" s="33"/>
      <c r="G22" s="42">
        <v>8</v>
      </c>
      <c r="H22" s="89">
        <v>0.16</v>
      </c>
      <c r="I22" s="89">
        <v>-1.7000000000000001E-2</v>
      </c>
      <c r="J22" s="89">
        <v>0.14000000000000001</v>
      </c>
      <c r="K22" s="33"/>
      <c r="L22" s="33"/>
      <c r="M22" s="36"/>
      <c r="N22" s="31"/>
      <c r="O22" s="31"/>
      <c r="P22" s="31"/>
      <c r="Q22" s="31"/>
    </row>
    <row r="23" spans="1:17" ht="15.95" customHeight="1" x14ac:dyDescent="0.25">
      <c r="A23" s="9"/>
      <c r="B23" s="60" t="s">
        <v>131</v>
      </c>
      <c r="C23" s="42">
        <v>6.2E-2</v>
      </c>
      <c r="D23" s="52">
        <v>20500</v>
      </c>
      <c r="E23" s="52">
        <v>1271</v>
      </c>
      <c r="F23" s="33"/>
      <c r="G23" s="42">
        <v>6</v>
      </c>
      <c r="H23" s="89">
        <v>4.7E-2</v>
      </c>
      <c r="I23" s="89">
        <v>2.9000000000000001E-2</v>
      </c>
      <c r="J23" s="89">
        <v>7.6999999999999999E-2</v>
      </c>
      <c r="K23" s="33"/>
      <c r="L23" s="33"/>
      <c r="M23" s="36"/>
      <c r="N23" s="31"/>
      <c r="O23" s="31"/>
      <c r="P23" s="31"/>
      <c r="Q23" s="31"/>
    </row>
    <row r="24" spans="1:17" ht="15.95" customHeight="1" x14ac:dyDescent="0.25">
      <c r="A24" s="9"/>
      <c r="B24" s="60" t="s">
        <v>132</v>
      </c>
      <c r="C24" s="42">
        <v>6.3E-2</v>
      </c>
      <c r="D24" s="52">
        <v>21575</v>
      </c>
      <c r="E24" s="52">
        <v>1359</v>
      </c>
      <c r="F24" s="33"/>
      <c r="G24" s="42">
        <v>4</v>
      </c>
      <c r="H24" s="89">
        <v>4.1000000000000002E-2</v>
      </c>
      <c r="I24" s="89">
        <v>2.5000000000000001E-2</v>
      </c>
      <c r="J24" s="89">
        <v>6.7000000000000004E-2</v>
      </c>
      <c r="K24" s="33"/>
      <c r="L24" s="33"/>
      <c r="M24" s="36"/>
      <c r="N24" s="31"/>
      <c r="O24" s="31"/>
      <c r="P24" s="31"/>
      <c r="Q24" s="31"/>
    </row>
    <row r="25" spans="1:17" ht="15.95" customHeight="1" x14ac:dyDescent="0.25">
      <c r="A25" s="9"/>
      <c r="B25" s="60" t="s">
        <v>133</v>
      </c>
      <c r="C25" s="42">
        <v>6.3E-2</v>
      </c>
      <c r="D25" s="52">
        <v>51388</v>
      </c>
      <c r="E25" s="52">
        <v>1347</v>
      </c>
      <c r="F25" s="33"/>
      <c r="G25" s="33"/>
      <c r="H25" s="33"/>
      <c r="I25" s="33"/>
      <c r="J25" s="33"/>
      <c r="K25" s="33"/>
      <c r="L25" s="33"/>
      <c r="M25" s="36"/>
      <c r="N25" s="31"/>
      <c r="O25" s="31"/>
      <c r="P25" s="31"/>
      <c r="Q25" s="31"/>
    </row>
    <row r="26" spans="1:17" ht="15.95" customHeight="1" x14ac:dyDescent="0.25">
      <c r="A26" s="9"/>
      <c r="B26" s="60" t="s">
        <v>134</v>
      </c>
      <c r="C26" s="42">
        <v>6.5000000000000002E-2</v>
      </c>
      <c r="D26" s="52">
        <v>19903</v>
      </c>
      <c r="E26" s="52">
        <v>1294</v>
      </c>
      <c r="F26" s="33"/>
      <c r="G26" s="33"/>
      <c r="H26" s="33"/>
      <c r="I26" s="33"/>
      <c r="J26" s="33"/>
      <c r="K26" s="33"/>
      <c r="L26" s="33"/>
      <c r="M26" s="36"/>
      <c r="N26" s="31"/>
      <c r="O26" s="31"/>
      <c r="P26" s="31"/>
      <c r="Q26" s="31"/>
    </row>
    <row r="27" spans="1:17" ht="15.95" customHeight="1" x14ac:dyDescent="0.25">
      <c r="A27" s="9"/>
      <c r="B27" s="43" t="s">
        <v>135</v>
      </c>
      <c r="C27" s="42">
        <v>7.8E-2</v>
      </c>
      <c r="D27" s="52">
        <v>19567</v>
      </c>
      <c r="E27" s="52">
        <v>1526</v>
      </c>
      <c r="F27" s="33"/>
      <c r="G27" s="33"/>
      <c r="H27" s="33"/>
      <c r="I27" s="33"/>
      <c r="J27" s="33"/>
      <c r="K27" s="33"/>
      <c r="L27" s="33"/>
      <c r="M27" s="36"/>
      <c r="N27" s="31"/>
      <c r="O27" s="31"/>
      <c r="P27" s="31"/>
      <c r="Q27" s="31"/>
    </row>
    <row r="28" spans="1:17" ht="15.95" customHeight="1" x14ac:dyDescent="0.25">
      <c r="A28" s="9"/>
      <c r="B28" s="43" t="s">
        <v>136</v>
      </c>
      <c r="C28" s="42">
        <v>7.8E-2</v>
      </c>
      <c r="D28" s="52">
        <v>19238</v>
      </c>
      <c r="E28" s="52">
        <v>1501</v>
      </c>
      <c r="F28" s="33"/>
      <c r="G28" s="33"/>
      <c r="H28" s="33"/>
      <c r="I28" s="33"/>
      <c r="J28" s="33"/>
      <c r="K28" s="33"/>
      <c r="L28" s="33"/>
      <c r="M28" s="36"/>
      <c r="N28" s="31"/>
      <c r="O28" s="31"/>
      <c r="P28" s="31"/>
      <c r="Q28" s="31"/>
    </row>
    <row r="29" spans="1:17" ht="15.95" customHeight="1" x14ac:dyDescent="0.25">
      <c r="A29" s="9"/>
      <c r="B29" s="43" t="s">
        <v>137</v>
      </c>
      <c r="C29" s="42">
        <v>7.9000000000000001E-2</v>
      </c>
      <c r="D29" s="52">
        <v>19538</v>
      </c>
      <c r="E29" s="52">
        <v>1543</v>
      </c>
      <c r="F29" s="33"/>
      <c r="G29" s="33"/>
      <c r="H29" s="33"/>
      <c r="I29" s="33"/>
      <c r="J29" s="33"/>
      <c r="K29" s="33"/>
      <c r="L29" s="33"/>
      <c r="M29" s="36"/>
      <c r="N29" s="31"/>
      <c r="O29" s="31"/>
      <c r="P29" s="31"/>
      <c r="Q29" s="31"/>
    </row>
    <row r="30" spans="1:17" ht="15.95" customHeight="1" x14ac:dyDescent="0.25">
      <c r="A30" s="28"/>
      <c r="B30" s="43" t="s">
        <v>138</v>
      </c>
      <c r="C30" s="42">
        <v>8.2000000000000003E-2</v>
      </c>
      <c r="D30" s="52">
        <v>20063</v>
      </c>
      <c r="E30" s="52">
        <v>1645</v>
      </c>
      <c r="F30" s="33"/>
      <c r="G30" s="33"/>
      <c r="H30" s="33"/>
      <c r="I30" s="33"/>
      <c r="J30" s="33"/>
      <c r="K30" s="33"/>
      <c r="L30" s="33"/>
      <c r="M30" s="36"/>
      <c r="N30" s="31"/>
      <c r="O30" s="31"/>
      <c r="P30" s="31"/>
      <c r="Q30" s="31"/>
    </row>
    <row r="31" spans="1:17" ht="15.95" customHeight="1" x14ac:dyDescent="0.25">
      <c r="A31" s="28"/>
      <c r="B31" s="43" t="s">
        <v>139</v>
      </c>
      <c r="C31" s="42">
        <v>8.1000000000000003E-2</v>
      </c>
      <c r="D31" s="52">
        <v>20050</v>
      </c>
      <c r="E31" s="52">
        <v>1624</v>
      </c>
      <c r="F31" s="33"/>
      <c r="G31" s="33"/>
      <c r="H31" s="33"/>
      <c r="I31" s="33"/>
      <c r="J31" s="33"/>
      <c r="K31" s="33"/>
      <c r="L31" s="33"/>
      <c r="M31" s="36"/>
      <c r="N31" s="31"/>
      <c r="O31" s="31"/>
      <c r="P31" s="31"/>
      <c r="Q31" s="31"/>
    </row>
    <row r="32" spans="1:17" ht="15.95" customHeight="1" x14ac:dyDescent="0.25">
      <c r="A32" s="28"/>
      <c r="B32" s="43" t="s">
        <v>140</v>
      </c>
      <c r="C32" s="42">
        <v>8.2000000000000003E-2</v>
      </c>
      <c r="D32" s="52">
        <v>19950</v>
      </c>
      <c r="E32" s="52">
        <v>1636</v>
      </c>
      <c r="F32" s="33"/>
      <c r="G32" s="33"/>
      <c r="H32" s="33"/>
      <c r="I32" s="33"/>
      <c r="J32" s="33"/>
      <c r="K32" s="33"/>
      <c r="L32" s="33"/>
      <c r="M32" s="36"/>
      <c r="N32" s="31"/>
      <c r="O32" s="31"/>
      <c r="P32" s="31"/>
      <c r="Q32" s="31"/>
    </row>
    <row r="33" spans="1:17" ht="15.95" customHeight="1" x14ac:dyDescent="0.25">
      <c r="A33" s="26"/>
      <c r="B33" s="33"/>
      <c r="C33" s="33"/>
      <c r="D33" s="33"/>
      <c r="E33" s="33"/>
      <c r="F33" s="33"/>
      <c r="G33" s="33"/>
      <c r="H33" s="33"/>
      <c r="I33" s="33"/>
      <c r="J33" s="33"/>
      <c r="K33" s="33"/>
      <c r="L33" s="33"/>
      <c r="M33" s="36"/>
      <c r="N33" s="31"/>
      <c r="O33" s="31"/>
      <c r="P33" s="31"/>
      <c r="Q33" s="31"/>
    </row>
    <row r="34" spans="1:17" ht="15.95" customHeight="1" x14ac:dyDescent="0.25">
      <c r="A34" s="29"/>
      <c r="B34" s="37"/>
      <c r="C34" s="37"/>
      <c r="D34" s="37"/>
      <c r="E34" s="37"/>
      <c r="F34" s="37"/>
      <c r="G34" s="37"/>
      <c r="H34" s="37"/>
      <c r="I34" s="37"/>
      <c r="J34" s="37"/>
      <c r="K34" s="37"/>
      <c r="L34" s="37"/>
      <c r="M34" s="38"/>
      <c r="N34" s="31"/>
      <c r="O34" s="31"/>
      <c r="P34" s="31"/>
      <c r="Q34" s="31"/>
    </row>
    <row r="35" spans="1:17" ht="15.95" customHeight="1" x14ac:dyDescent="0.25">
      <c r="A35" s="26" t="s">
        <v>2</v>
      </c>
      <c r="B35" s="93" t="s">
        <v>121</v>
      </c>
      <c r="C35" s="93"/>
      <c r="D35" s="93"/>
      <c r="E35" s="93"/>
      <c r="F35" s="93"/>
      <c r="G35" s="93"/>
      <c r="H35" s="93"/>
      <c r="I35" s="93"/>
      <c r="J35" s="93"/>
      <c r="K35" s="93"/>
      <c r="L35" s="93"/>
      <c r="M35" s="38"/>
      <c r="N35" s="31"/>
      <c r="O35" s="31"/>
      <c r="P35" s="31"/>
      <c r="Q35" s="31"/>
    </row>
    <row r="36" spans="1:17" ht="15.95" customHeight="1" thickBot="1" x14ac:dyDescent="0.3">
      <c r="A36" s="9">
        <f>INDEX('Point Grid'!$C$8:$I$33,MATCH($A$1,'Point Grid'!$A$8:$A$33,0),MATCH(A35,'Point Grid'!$C$7:$I$7,0))</f>
        <v>3</v>
      </c>
      <c r="B36" s="93"/>
      <c r="C36" s="93"/>
      <c r="D36" s="93"/>
      <c r="E36" s="93"/>
      <c r="F36" s="93"/>
      <c r="G36" s="93"/>
      <c r="H36" s="93"/>
      <c r="I36" s="93"/>
      <c r="J36" s="93"/>
      <c r="K36" s="93"/>
      <c r="L36" s="93"/>
      <c r="M36" s="38"/>
      <c r="N36" s="31"/>
      <c r="O36" s="31"/>
      <c r="P36" s="31"/>
      <c r="Q36" s="31"/>
    </row>
    <row r="37" spans="1:17" ht="15.95" customHeight="1" thickBot="1" x14ac:dyDescent="0.3">
      <c r="A37" s="5"/>
      <c r="B37" s="37"/>
      <c r="C37" s="37"/>
      <c r="D37" s="37"/>
      <c r="E37" s="37"/>
      <c r="F37" s="37"/>
      <c r="G37" s="37"/>
      <c r="H37" s="37"/>
      <c r="I37" s="37"/>
      <c r="J37" s="37"/>
      <c r="K37" s="37"/>
      <c r="L37" s="37"/>
      <c r="M37" s="38"/>
      <c r="N37" s="31"/>
      <c r="O37" s="31"/>
      <c r="P37" s="31"/>
      <c r="Q37" s="31"/>
    </row>
    <row r="38" spans="1:17" ht="15.95" customHeight="1" thickBot="1" x14ac:dyDescent="0.3">
      <c r="A38" s="30"/>
      <c r="B38" s="39"/>
      <c r="C38" s="39"/>
      <c r="D38" s="39"/>
      <c r="E38" s="39"/>
      <c r="F38" s="39"/>
      <c r="G38" s="39"/>
      <c r="H38" s="39"/>
      <c r="I38" s="39"/>
      <c r="J38" s="39"/>
      <c r="K38" s="39"/>
      <c r="L38" s="39"/>
      <c r="M38" s="40"/>
      <c r="N38" s="31"/>
      <c r="O38" s="31"/>
      <c r="P38" s="31"/>
      <c r="Q38" s="31"/>
    </row>
    <row r="39" spans="1:17" x14ac:dyDescent="0.25">
      <c r="B39" s="31"/>
      <c r="C39" s="31"/>
      <c r="D39" s="31"/>
      <c r="E39" s="31"/>
      <c r="F39" s="31"/>
      <c r="G39" s="31"/>
      <c r="H39" s="31"/>
      <c r="I39" s="31"/>
      <c r="J39" s="31"/>
      <c r="K39" s="31"/>
      <c r="L39" s="31"/>
      <c r="M39" s="31"/>
      <c r="N39" s="31"/>
      <c r="O39" s="31"/>
      <c r="P39" s="31"/>
      <c r="Q39" s="31"/>
    </row>
    <row r="40" spans="1:17" x14ac:dyDescent="0.25">
      <c r="B40" s="31"/>
      <c r="C40" s="31"/>
      <c r="D40" s="31"/>
      <c r="E40" s="31"/>
      <c r="F40" s="31"/>
      <c r="G40" s="31"/>
      <c r="H40" s="31"/>
      <c r="I40" s="31"/>
      <c r="J40" s="31"/>
      <c r="K40" s="31"/>
      <c r="L40" s="31"/>
      <c r="M40" s="31"/>
      <c r="N40" s="31"/>
      <c r="O40" s="31"/>
      <c r="P40" s="31"/>
      <c r="Q40" s="31"/>
    </row>
    <row r="41" spans="1:17" x14ac:dyDescent="0.25">
      <c r="B41" s="31"/>
      <c r="C41" s="31"/>
      <c r="D41" s="31"/>
      <c r="E41" s="31"/>
      <c r="F41" s="31"/>
      <c r="G41" s="31"/>
      <c r="H41" s="31"/>
      <c r="I41" s="31"/>
      <c r="J41" s="31"/>
      <c r="K41" s="31"/>
      <c r="L41" s="31"/>
      <c r="M41" s="31"/>
      <c r="N41" s="31"/>
      <c r="O41" s="31"/>
      <c r="P41" s="31"/>
      <c r="Q41" s="31"/>
    </row>
    <row r="42" spans="1:17" x14ac:dyDescent="0.25">
      <c r="B42" s="31"/>
      <c r="C42" s="31"/>
      <c r="D42" s="31"/>
      <c r="E42" s="31"/>
      <c r="F42" s="31"/>
      <c r="G42" s="31"/>
      <c r="H42" s="31"/>
      <c r="I42" s="31"/>
      <c r="J42" s="31"/>
      <c r="K42" s="31"/>
      <c r="L42" s="31"/>
      <c r="M42" s="31"/>
      <c r="N42" s="31"/>
      <c r="O42" s="31"/>
      <c r="P42" s="31"/>
      <c r="Q42" s="31"/>
    </row>
    <row r="43" spans="1:17" x14ac:dyDescent="0.25">
      <c r="B43" s="31"/>
      <c r="C43" s="31"/>
      <c r="D43" s="31"/>
      <c r="E43" s="31"/>
      <c r="F43" s="31"/>
      <c r="G43" s="31"/>
      <c r="H43" s="31"/>
      <c r="I43" s="31"/>
      <c r="J43" s="31"/>
      <c r="K43" s="31"/>
      <c r="L43" s="31"/>
      <c r="M43" s="31"/>
      <c r="N43" s="31"/>
      <c r="O43" s="31"/>
      <c r="P43" s="31"/>
      <c r="Q43" s="31"/>
    </row>
    <row r="44" spans="1:17" x14ac:dyDescent="0.25">
      <c r="B44" s="31"/>
      <c r="C44" s="31"/>
      <c r="D44" s="31"/>
      <c r="E44" s="31"/>
      <c r="F44" s="31"/>
      <c r="G44" s="31"/>
      <c r="H44" s="31"/>
      <c r="I44" s="31"/>
      <c r="J44" s="31"/>
      <c r="K44" s="31"/>
      <c r="L44" s="31"/>
      <c r="M44" s="31"/>
      <c r="N44" s="31"/>
      <c r="O44" s="31"/>
      <c r="P44" s="31"/>
      <c r="Q44" s="31"/>
    </row>
    <row r="45" spans="1:17" x14ac:dyDescent="0.25">
      <c r="B45" s="31"/>
      <c r="C45" s="31"/>
      <c r="D45" s="31"/>
      <c r="E45" s="31"/>
      <c r="F45" s="31"/>
      <c r="G45" s="31"/>
      <c r="H45" s="31"/>
      <c r="I45" s="31"/>
      <c r="J45" s="31"/>
      <c r="K45" s="31"/>
      <c r="L45" s="31"/>
      <c r="M45" s="31"/>
      <c r="N45" s="31"/>
      <c r="O45" s="31"/>
      <c r="P45" s="31"/>
      <c r="Q45" s="31"/>
    </row>
    <row r="46" spans="1:17" x14ac:dyDescent="0.25">
      <c r="B46" s="31"/>
      <c r="C46" s="31"/>
      <c r="D46" s="31"/>
      <c r="E46" s="31"/>
      <c r="F46" s="31"/>
      <c r="G46" s="31"/>
      <c r="H46" s="31"/>
      <c r="I46" s="31"/>
      <c r="J46" s="31"/>
      <c r="K46" s="31"/>
      <c r="L46" s="31"/>
      <c r="M46" s="31"/>
      <c r="N46" s="31"/>
      <c r="O46" s="31"/>
      <c r="P46" s="31"/>
      <c r="Q46" s="31"/>
    </row>
    <row r="47" spans="1:17" x14ac:dyDescent="0.25">
      <c r="B47" s="31"/>
      <c r="C47" s="31"/>
      <c r="D47" s="31"/>
      <c r="E47" s="31"/>
      <c r="F47" s="31"/>
      <c r="G47" s="31"/>
      <c r="H47" s="31"/>
      <c r="I47" s="31"/>
      <c r="J47" s="31"/>
      <c r="K47" s="31"/>
      <c r="L47" s="31"/>
      <c r="M47" s="31"/>
      <c r="N47" s="31"/>
      <c r="O47" s="31"/>
      <c r="P47" s="31"/>
      <c r="Q47" s="31"/>
    </row>
    <row r="48" spans="1:17" x14ac:dyDescent="0.25">
      <c r="B48" s="31"/>
      <c r="C48" s="31"/>
      <c r="D48" s="31"/>
      <c r="E48" s="31"/>
      <c r="F48" s="31"/>
      <c r="G48" s="31"/>
      <c r="H48" s="31"/>
      <c r="I48" s="31"/>
      <c r="J48" s="31"/>
      <c r="K48" s="31"/>
      <c r="L48" s="31"/>
      <c r="M48" s="31"/>
      <c r="N48" s="31"/>
      <c r="O48" s="31"/>
      <c r="P48" s="31"/>
      <c r="Q48" s="31"/>
    </row>
    <row r="49" spans="2:17" x14ac:dyDescent="0.25">
      <c r="B49" s="31"/>
      <c r="C49" s="31"/>
      <c r="D49" s="31"/>
      <c r="E49" s="31"/>
      <c r="F49" s="31"/>
      <c r="G49" s="31"/>
      <c r="H49" s="31"/>
      <c r="I49" s="31"/>
      <c r="J49" s="31"/>
      <c r="K49" s="31"/>
      <c r="L49" s="31"/>
      <c r="M49" s="31"/>
      <c r="N49" s="31"/>
      <c r="O49" s="31"/>
      <c r="P49" s="31"/>
      <c r="Q49" s="31"/>
    </row>
    <row r="50" spans="2:17" x14ac:dyDescent="0.25">
      <c r="B50" s="31"/>
      <c r="C50" s="31"/>
      <c r="D50" s="31"/>
      <c r="E50" s="31"/>
      <c r="F50" s="31"/>
      <c r="G50" s="31"/>
      <c r="H50" s="31"/>
      <c r="I50" s="31"/>
      <c r="J50" s="31"/>
      <c r="K50" s="31"/>
      <c r="L50" s="31"/>
      <c r="M50" s="31"/>
      <c r="N50" s="31"/>
      <c r="O50" s="31"/>
      <c r="P50" s="31"/>
      <c r="Q50" s="31"/>
    </row>
    <row r="51" spans="2:17" x14ac:dyDescent="0.25">
      <c r="B51" s="31"/>
      <c r="C51" s="31"/>
      <c r="D51" s="31"/>
      <c r="E51" s="31"/>
      <c r="F51" s="31"/>
      <c r="G51" s="31"/>
      <c r="H51" s="31"/>
      <c r="I51" s="31"/>
      <c r="J51" s="31"/>
      <c r="K51" s="31"/>
      <c r="L51" s="31"/>
      <c r="M51" s="31"/>
      <c r="N51" s="31"/>
      <c r="O51" s="31"/>
      <c r="P51" s="31"/>
      <c r="Q51" s="31"/>
    </row>
  </sheetData>
  <mergeCells count="13">
    <mergeCell ref="B35:L36"/>
    <mergeCell ref="B15:L15"/>
    <mergeCell ref="B19:B20"/>
    <mergeCell ref="C19:E19"/>
    <mergeCell ref="G19:G20"/>
    <mergeCell ref="H19:H20"/>
    <mergeCell ref="I19:I20"/>
    <mergeCell ref="J19:J20"/>
    <mergeCell ref="I1:M1"/>
    <mergeCell ref="C10:D10"/>
    <mergeCell ref="C11:D11"/>
    <mergeCell ref="C12:D12"/>
    <mergeCell ref="C13:D13"/>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33">
      <formula1>0</formula1>
      <formula2>#REF!</formula2>
    </dataValidation>
  </dataValidations>
  <hyperlinks>
    <hyperlink ref="I1" location="'Point Grid'!A8" display="Return to Point Grid"/>
    <hyperlink ref="I1:M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9</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v>
      </c>
      <c r="B4" s="33" t="s">
        <v>145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146</v>
      </c>
      <c r="C6" s="33"/>
      <c r="D6" s="33"/>
      <c r="E6" s="33"/>
      <c r="F6" s="33"/>
      <c r="G6" s="33"/>
      <c r="H6" s="33"/>
      <c r="I6" s="36"/>
      <c r="J6" s="31"/>
      <c r="K6" s="31"/>
      <c r="L6" s="31"/>
      <c r="M6" s="31"/>
    </row>
    <row r="7" spans="1:13" ht="15.95" customHeight="1" x14ac:dyDescent="0.25">
      <c r="A7" s="9"/>
      <c r="B7" s="33" t="s">
        <v>362</v>
      </c>
      <c r="C7" s="33"/>
      <c r="D7" s="33"/>
      <c r="E7" s="33"/>
      <c r="F7" s="33"/>
      <c r="G7" s="33"/>
      <c r="H7" s="33"/>
      <c r="I7" s="36"/>
      <c r="J7" s="31"/>
      <c r="K7" s="31"/>
      <c r="L7" s="31"/>
      <c r="M7" s="31"/>
    </row>
    <row r="8" spans="1:13" ht="15.95" customHeight="1" x14ac:dyDescent="0.25">
      <c r="A8" s="9"/>
      <c r="B8" s="33" t="s">
        <v>147</v>
      </c>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t="s">
        <v>148</v>
      </c>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149</v>
      </c>
      <c r="C12" s="33"/>
      <c r="D12" s="33"/>
      <c r="E12" s="33"/>
      <c r="F12" s="33"/>
      <c r="G12" s="33"/>
      <c r="H12" s="33"/>
      <c r="I12" s="36"/>
      <c r="J12" s="31"/>
      <c r="K12" s="31"/>
      <c r="L12" s="31"/>
      <c r="M12" s="31"/>
    </row>
    <row r="13" spans="1:13" ht="15.95" customHeight="1" x14ac:dyDescent="0.25">
      <c r="A13" s="9"/>
      <c r="B13" s="33" t="s">
        <v>150</v>
      </c>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26" t="s">
        <v>2</v>
      </c>
      <c r="B15" s="93" t="s">
        <v>363</v>
      </c>
      <c r="C15" s="93"/>
      <c r="D15" s="93"/>
      <c r="E15" s="93"/>
      <c r="F15" s="93"/>
      <c r="G15" s="93"/>
      <c r="H15" s="93"/>
      <c r="I15" s="38"/>
      <c r="J15" s="31"/>
      <c r="K15" s="31"/>
      <c r="L15" s="31"/>
      <c r="M15" s="31"/>
    </row>
    <row r="16" spans="1:13" ht="15.95" customHeight="1" thickBot="1" x14ac:dyDescent="0.3">
      <c r="A16" s="9">
        <f>INDEX('Point Grid'!$C$8:$I$33,MATCH($A$1,'Point Grid'!$A$8:$A$33,0),MATCH(A15,'Point Grid'!$C$7:$I$7,0))</f>
        <v>1.25</v>
      </c>
      <c r="B16" s="93"/>
      <c r="C16" s="93"/>
      <c r="D16" s="93"/>
      <c r="E16" s="93"/>
      <c r="F16" s="93"/>
      <c r="G16" s="93"/>
      <c r="H16" s="93"/>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3</v>
      </c>
      <c r="B19" s="93" t="s">
        <v>151</v>
      </c>
      <c r="C19" s="93"/>
      <c r="D19" s="93"/>
      <c r="E19" s="93"/>
      <c r="F19" s="93"/>
      <c r="G19" s="93"/>
      <c r="H19" s="93"/>
      <c r="I19" s="38"/>
      <c r="J19" s="31"/>
      <c r="K19" s="31"/>
      <c r="L19" s="31"/>
      <c r="M19" s="31"/>
    </row>
    <row r="20" spans="1:13" ht="15.95" customHeight="1" thickBot="1" x14ac:dyDescent="0.3">
      <c r="A20" s="9">
        <f>INDEX('Point Grid'!$C$8:$I$33,MATCH($A$1,'Point Grid'!$A$8:$A$33,0),MATCH(A19,'Point Grid'!$C$7:$I$7,0))</f>
        <v>0.25</v>
      </c>
      <c r="B20" s="93"/>
      <c r="C20" s="93"/>
      <c r="D20" s="93"/>
      <c r="E20" s="93"/>
      <c r="F20" s="93"/>
      <c r="G20" s="93"/>
      <c r="H20" s="93"/>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4</v>
      </c>
      <c r="B23" s="93" t="s">
        <v>152</v>
      </c>
      <c r="C23" s="93"/>
      <c r="D23" s="93"/>
      <c r="E23" s="93"/>
      <c r="F23" s="93"/>
      <c r="G23" s="93"/>
      <c r="H23" s="93"/>
      <c r="I23" s="38"/>
      <c r="J23" s="31"/>
      <c r="K23" s="31"/>
      <c r="L23" s="31"/>
      <c r="M23" s="31"/>
    </row>
    <row r="24" spans="1:13" ht="15.95" customHeight="1" thickBot="1" x14ac:dyDescent="0.3">
      <c r="A24" s="9">
        <f>INDEX('Point Grid'!$C$8:$I$33,MATCH($A$1,'Point Grid'!$A$8:$A$33,0),MATCH(A23,'Point Grid'!$C$7:$I$7,0))</f>
        <v>0.5</v>
      </c>
      <c r="B24" s="93"/>
      <c r="C24" s="93"/>
      <c r="D24" s="93"/>
      <c r="E24" s="93"/>
      <c r="F24" s="93"/>
      <c r="G24" s="93"/>
      <c r="H24" s="93"/>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4">
    <mergeCell ref="H1:I1"/>
    <mergeCell ref="B19:H20"/>
    <mergeCell ref="B23:H24"/>
    <mergeCell ref="B15:H16"/>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10</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2.25</v>
      </c>
      <c r="B4" s="33" t="s">
        <v>153</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364</v>
      </c>
      <c r="C6" s="33"/>
      <c r="D6" s="33"/>
      <c r="E6" s="33"/>
      <c r="F6" s="33"/>
      <c r="G6" s="33"/>
      <c r="H6" s="33"/>
      <c r="I6" s="36"/>
      <c r="J6" s="31"/>
      <c r="K6" s="31"/>
      <c r="L6" s="31"/>
      <c r="M6" s="31"/>
    </row>
    <row r="7" spans="1:13" ht="15.95" customHeight="1" x14ac:dyDescent="0.25">
      <c r="A7" s="9"/>
      <c r="B7" s="33" t="s">
        <v>154</v>
      </c>
      <c r="C7" s="33"/>
      <c r="D7" s="33"/>
      <c r="E7" s="33"/>
      <c r="F7" s="33"/>
      <c r="G7" s="33"/>
      <c r="H7" s="33"/>
      <c r="I7" s="36"/>
      <c r="J7" s="31"/>
      <c r="K7" s="31"/>
      <c r="L7" s="31"/>
      <c r="M7" s="31"/>
    </row>
    <row r="8" spans="1:13" ht="15.95" customHeight="1" x14ac:dyDescent="0.25">
      <c r="A8" s="9"/>
      <c r="B8" s="33" t="s">
        <v>155</v>
      </c>
      <c r="C8" s="33"/>
      <c r="D8" s="33"/>
      <c r="E8" s="33"/>
      <c r="F8" s="33"/>
      <c r="G8" s="33"/>
      <c r="H8" s="33"/>
      <c r="I8" s="36"/>
      <c r="J8" s="31"/>
      <c r="K8" s="31"/>
      <c r="L8" s="31"/>
      <c r="M8" s="31"/>
    </row>
    <row r="9" spans="1:13" ht="15.95" customHeight="1" x14ac:dyDescent="0.25">
      <c r="A9" s="9"/>
      <c r="B9" s="33" t="s">
        <v>365</v>
      </c>
      <c r="C9" s="33"/>
      <c r="D9" s="33"/>
      <c r="E9" s="33"/>
      <c r="F9" s="33"/>
      <c r="G9" s="33"/>
      <c r="H9" s="33"/>
      <c r="I9" s="36"/>
      <c r="J9" s="31"/>
      <c r="K9" s="31"/>
      <c r="L9" s="31"/>
      <c r="M9" s="31"/>
    </row>
    <row r="10" spans="1:13" ht="15.95" customHeight="1" x14ac:dyDescent="0.25">
      <c r="A10" s="9"/>
      <c r="B10" s="33" t="s">
        <v>156</v>
      </c>
      <c r="C10" s="33"/>
      <c r="D10" s="33"/>
      <c r="E10" s="33"/>
      <c r="F10" s="33"/>
      <c r="G10" s="33"/>
      <c r="H10" s="33"/>
      <c r="I10" s="36"/>
      <c r="J10" s="31"/>
      <c r="K10" s="31"/>
      <c r="L10" s="31"/>
      <c r="M10" s="31"/>
    </row>
    <row r="11" spans="1:13" ht="15.95" customHeight="1" x14ac:dyDescent="0.25">
      <c r="A11" s="9"/>
      <c r="B11" s="33" t="s">
        <v>157</v>
      </c>
      <c r="C11" s="33"/>
      <c r="D11" s="33"/>
      <c r="E11" s="33"/>
      <c r="F11" s="33"/>
      <c r="G11" s="33"/>
      <c r="H11" s="33"/>
      <c r="I11" s="36"/>
      <c r="J11" s="31"/>
      <c r="K11" s="31"/>
      <c r="L11" s="31"/>
      <c r="M11" s="31"/>
    </row>
    <row r="12" spans="1:13" ht="15.95" customHeight="1" x14ac:dyDescent="0.25">
      <c r="A12" s="9"/>
      <c r="B12" s="33" t="s">
        <v>158</v>
      </c>
      <c r="C12" s="33"/>
      <c r="D12" s="33"/>
      <c r="E12" s="33"/>
      <c r="F12" s="33"/>
      <c r="G12" s="33"/>
      <c r="H12" s="33"/>
      <c r="I12" s="36"/>
      <c r="J12" s="31"/>
      <c r="K12" s="31"/>
      <c r="L12" s="31"/>
      <c r="M12" s="31"/>
    </row>
    <row r="13" spans="1:13" ht="15.95" customHeight="1" x14ac:dyDescent="0.25">
      <c r="A13" s="9"/>
      <c r="B13" s="33" t="s">
        <v>159</v>
      </c>
      <c r="C13" s="33"/>
      <c r="D13" s="33"/>
      <c r="E13" s="33"/>
      <c r="F13" s="33"/>
      <c r="G13" s="33"/>
      <c r="H13" s="33"/>
      <c r="I13" s="36"/>
      <c r="J13" s="31"/>
      <c r="K13" s="31"/>
      <c r="L13" s="31"/>
      <c r="M13" s="31"/>
    </row>
    <row r="14" spans="1:13" ht="15.95" customHeight="1" x14ac:dyDescent="0.25">
      <c r="A14" s="9"/>
      <c r="B14" s="33" t="s">
        <v>160</v>
      </c>
      <c r="C14" s="33"/>
      <c r="D14" s="33"/>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93" t="s">
        <v>161</v>
      </c>
      <c r="C16" s="93"/>
      <c r="D16" s="93"/>
      <c r="E16" s="93"/>
      <c r="F16" s="93"/>
      <c r="G16" s="93"/>
      <c r="H16" s="93"/>
      <c r="I16" s="38"/>
      <c r="J16" s="31"/>
      <c r="K16" s="31"/>
      <c r="L16" s="31"/>
      <c r="M16" s="31"/>
    </row>
    <row r="17" spans="1:13" ht="15.95" customHeight="1" thickBot="1" x14ac:dyDescent="0.3">
      <c r="A17" s="9">
        <f>INDEX('Point Grid'!$C$8:$I$33,MATCH($A$1,'Point Grid'!$A$8:$A$33,0),MATCH(A16,'Point Grid'!$C$7:$I$7,0))</f>
        <v>1.75</v>
      </c>
      <c r="B17" s="93"/>
      <c r="C17" s="93"/>
      <c r="D17" s="93"/>
      <c r="E17" s="93"/>
      <c r="F17" s="93"/>
      <c r="G17" s="93"/>
      <c r="H17" s="93"/>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93" t="s">
        <v>162</v>
      </c>
      <c r="C20" s="93"/>
      <c r="D20" s="93"/>
      <c r="E20" s="93"/>
      <c r="F20" s="93"/>
      <c r="G20" s="93"/>
      <c r="H20" s="93"/>
      <c r="I20" s="38"/>
      <c r="J20" s="31"/>
      <c r="K20" s="31"/>
      <c r="L20" s="31"/>
      <c r="M20" s="31"/>
    </row>
    <row r="21" spans="1:13" ht="15.95" customHeight="1" thickBot="1" x14ac:dyDescent="0.3">
      <c r="A21" s="9">
        <f>INDEX('Point Grid'!$C$8:$I$33,MATCH($A$1,'Point Grid'!$A$8:$A$33,0),MATCH(A20,'Point Grid'!$C$7:$I$7,0))</f>
        <v>0.5</v>
      </c>
      <c r="B21" s="93"/>
      <c r="C21" s="93"/>
      <c r="D21" s="93"/>
      <c r="E21" s="93"/>
      <c r="F21" s="93"/>
      <c r="G21" s="93"/>
      <c r="H21" s="93"/>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3">
    <mergeCell ref="B16:H17"/>
    <mergeCell ref="H1:I1"/>
    <mergeCell ref="B20:H2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59"/>
  <sheetViews>
    <sheetView zoomScaleNormal="100" workbookViewId="0"/>
  </sheetViews>
  <sheetFormatPr defaultColWidth="9.140625" defaultRowHeight="15" x14ac:dyDescent="0.25"/>
  <cols>
    <col min="1" max="1" width="9.140625" style="24"/>
    <col min="2" max="2" width="20.7109375" style="24" customWidth="1"/>
    <col min="3" max="3" width="11" style="24" customWidth="1"/>
    <col min="4" max="4" width="16" style="24" customWidth="1"/>
    <col min="5" max="5" width="34.140625" style="24" customWidth="1"/>
    <col min="6" max="7" width="11.42578125" style="24" customWidth="1"/>
    <col min="8" max="8" width="20.140625" style="24" customWidth="1"/>
    <col min="9" max="9" width="11.42578125" style="24" customWidth="1"/>
    <col min="10" max="16384" width="9.140625" style="24"/>
  </cols>
  <sheetData>
    <row r="1" spans="1:13" ht="15.95" customHeight="1" x14ac:dyDescent="0.25">
      <c r="A1" s="7">
        <v>11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Grid'!B:B,MATCH('11'!A1,'Point Grid'!A:A,0))</f>
        <v>3.5</v>
      </c>
      <c r="B4" s="93" t="s">
        <v>163</v>
      </c>
      <c r="C4" s="93"/>
      <c r="D4" s="93"/>
      <c r="E4" s="93"/>
      <c r="F4" s="93"/>
      <c r="G4" s="93"/>
      <c r="H4" s="93"/>
      <c r="I4" s="36"/>
      <c r="J4" s="31"/>
      <c r="K4" s="31"/>
      <c r="L4" s="31"/>
      <c r="M4" s="31"/>
    </row>
    <row r="5" spans="1:13" ht="25.5" customHeight="1" x14ac:dyDescent="0.25">
      <c r="A5" s="9"/>
      <c r="B5" s="93"/>
      <c r="C5" s="93"/>
      <c r="D5" s="93"/>
      <c r="E5" s="93"/>
      <c r="F5" s="93"/>
      <c r="G5" s="93"/>
      <c r="H5" s="93"/>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42" t="s">
        <v>164</v>
      </c>
      <c r="C7" s="42" t="s">
        <v>165</v>
      </c>
      <c r="D7" s="42" t="s">
        <v>127</v>
      </c>
      <c r="E7" s="42" t="s">
        <v>166</v>
      </c>
      <c r="F7" s="42" t="s">
        <v>167</v>
      </c>
      <c r="G7" s="33"/>
      <c r="H7" s="33"/>
      <c r="I7" s="36"/>
      <c r="J7" s="31"/>
      <c r="K7" s="31"/>
      <c r="L7" s="31"/>
      <c r="M7" s="31"/>
    </row>
    <row r="8" spans="1:13" ht="15.95" customHeight="1" x14ac:dyDescent="0.25">
      <c r="A8" s="9"/>
      <c r="B8" s="42" t="s">
        <v>168</v>
      </c>
      <c r="C8" s="61">
        <v>1500</v>
      </c>
      <c r="D8" s="62">
        <v>116.67</v>
      </c>
      <c r="E8" s="42">
        <v>0.85</v>
      </c>
      <c r="F8" s="42" t="s">
        <v>172</v>
      </c>
      <c r="G8" s="33"/>
      <c r="H8" s="33"/>
      <c r="I8" s="36"/>
      <c r="J8" s="31"/>
      <c r="K8" s="31"/>
      <c r="L8" s="31"/>
      <c r="M8" s="31"/>
    </row>
    <row r="9" spans="1:13" ht="15.95" customHeight="1" x14ac:dyDescent="0.25">
      <c r="A9" s="9"/>
      <c r="B9" s="42" t="s">
        <v>169</v>
      </c>
      <c r="C9" s="61">
        <v>2500</v>
      </c>
      <c r="D9" s="62">
        <v>128</v>
      </c>
      <c r="E9" s="42">
        <v>1</v>
      </c>
      <c r="F9" s="42" t="s">
        <v>173</v>
      </c>
      <c r="G9" s="33"/>
      <c r="H9" s="33"/>
      <c r="I9" s="36"/>
      <c r="J9" s="31"/>
      <c r="K9" s="31"/>
      <c r="L9" s="31"/>
      <c r="M9" s="31"/>
    </row>
    <row r="10" spans="1:13" ht="15.95" customHeight="1" x14ac:dyDescent="0.25">
      <c r="A10" s="9"/>
      <c r="B10" s="42" t="s">
        <v>170</v>
      </c>
      <c r="C10" s="61">
        <v>1000</v>
      </c>
      <c r="D10" s="62">
        <v>155</v>
      </c>
      <c r="E10" s="42">
        <v>1.3</v>
      </c>
      <c r="F10" s="42" t="s">
        <v>172</v>
      </c>
      <c r="G10" s="33"/>
      <c r="H10" s="33"/>
      <c r="I10" s="36"/>
      <c r="J10" s="31"/>
      <c r="K10" s="31"/>
      <c r="L10" s="31"/>
      <c r="M10" s="31"/>
    </row>
    <row r="11" spans="1:13" ht="15.95" customHeight="1" x14ac:dyDescent="0.25">
      <c r="A11" s="9"/>
      <c r="B11" s="42" t="s">
        <v>171</v>
      </c>
      <c r="C11" s="61">
        <v>5000</v>
      </c>
      <c r="D11" s="62">
        <v>130</v>
      </c>
      <c r="E11" s="56"/>
      <c r="F11" s="56"/>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42" t="s">
        <v>177</v>
      </c>
      <c r="C13" s="42" t="s">
        <v>165</v>
      </c>
      <c r="D13" s="42" t="s">
        <v>127</v>
      </c>
      <c r="E13" s="42" t="s">
        <v>166</v>
      </c>
      <c r="F13" s="42" t="s">
        <v>167</v>
      </c>
      <c r="G13" s="33"/>
      <c r="H13" s="33"/>
      <c r="I13" s="36"/>
      <c r="J13" s="31"/>
      <c r="K13" s="31"/>
      <c r="L13" s="31"/>
      <c r="M13" s="31"/>
    </row>
    <row r="14" spans="1:13" ht="15.95" customHeight="1" x14ac:dyDescent="0.25">
      <c r="A14" s="9"/>
      <c r="B14" s="42" t="s">
        <v>178</v>
      </c>
      <c r="C14" s="61">
        <v>800</v>
      </c>
      <c r="D14" s="62">
        <v>150</v>
      </c>
      <c r="E14" s="42">
        <v>0.7</v>
      </c>
      <c r="F14" s="42" t="s">
        <v>172</v>
      </c>
      <c r="G14" s="33"/>
      <c r="H14" s="33"/>
      <c r="I14" s="36"/>
      <c r="J14" s="31"/>
      <c r="K14" s="31"/>
      <c r="L14" s="31"/>
      <c r="M14" s="31"/>
    </row>
    <row r="15" spans="1:13" ht="15.95" customHeight="1" x14ac:dyDescent="0.25">
      <c r="A15" s="9"/>
      <c r="B15" s="42" t="s">
        <v>179</v>
      </c>
      <c r="C15" s="61">
        <v>1200</v>
      </c>
      <c r="D15" s="62">
        <v>116.67</v>
      </c>
      <c r="E15" s="42">
        <v>1</v>
      </c>
      <c r="F15" s="42" t="s">
        <v>173</v>
      </c>
      <c r="G15" s="33"/>
      <c r="H15" s="33"/>
      <c r="I15" s="36"/>
      <c r="J15" s="31"/>
      <c r="K15" s="31"/>
      <c r="L15" s="31"/>
      <c r="M15" s="31"/>
    </row>
    <row r="16" spans="1:13" ht="15.95" customHeight="1" x14ac:dyDescent="0.25">
      <c r="A16" s="9"/>
      <c r="B16" s="42" t="s">
        <v>180</v>
      </c>
      <c r="C16" s="61">
        <v>3000</v>
      </c>
      <c r="D16" s="62">
        <v>130</v>
      </c>
      <c r="E16" s="42">
        <v>1.2</v>
      </c>
      <c r="F16" s="42" t="s">
        <v>172</v>
      </c>
      <c r="G16" s="33"/>
      <c r="H16" s="33"/>
      <c r="I16" s="36"/>
      <c r="J16" s="31"/>
      <c r="K16" s="31"/>
      <c r="L16" s="31"/>
      <c r="M16" s="31"/>
    </row>
    <row r="17" spans="1:13" ht="15.95" customHeight="1" x14ac:dyDescent="0.25">
      <c r="A17" s="9"/>
      <c r="B17" s="42" t="s">
        <v>171</v>
      </c>
      <c r="C17" s="61">
        <v>5000</v>
      </c>
      <c r="D17" s="62">
        <v>130</v>
      </c>
      <c r="E17" s="56"/>
      <c r="F17" s="56"/>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42" t="s">
        <v>181</v>
      </c>
      <c r="C19" s="42" t="s">
        <v>165</v>
      </c>
      <c r="D19" s="42" t="s">
        <v>127</v>
      </c>
      <c r="E19" s="42" t="s">
        <v>166</v>
      </c>
      <c r="F19" s="42" t="s">
        <v>167</v>
      </c>
      <c r="G19" s="33"/>
      <c r="H19" s="33"/>
      <c r="I19" s="36"/>
      <c r="J19" s="31"/>
      <c r="K19" s="31"/>
      <c r="L19" s="31"/>
      <c r="M19" s="31"/>
    </row>
    <row r="20" spans="1:13" ht="15.95" customHeight="1" x14ac:dyDescent="0.25">
      <c r="A20" s="9"/>
      <c r="B20" s="42" t="s">
        <v>182</v>
      </c>
      <c r="C20" s="61">
        <v>100</v>
      </c>
      <c r="D20" s="62">
        <v>100</v>
      </c>
      <c r="E20" s="42">
        <v>0.9</v>
      </c>
      <c r="F20" s="42" t="s">
        <v>172</v>
      </c>
      <c r="G20" s="33"/>
      <c r="H20" s="33"/>
      <c r="I20" s="36"/>
      <c r="J20" s="31"/>
      <c r="K20" s="31"/>
      <c r="L20" s="31"/>
      <c r="M20" s="31"/>
    </row>
    <row r="21" spans="1:13" ht="15.95" customHeight="1" x14ac:dyDescent="0.25">
      <c r="A21" s="9"/>
      <c r="B21" s="42" t="s">
        <v>183</v>
      </c>
      <c r="C21" s="61">
        <v>4700</v>
      </c>
      <c r="D21" s="62">
        <v>128.72</v>
      </c>
      <c r="E21" s="42">
        <v>1</v>
      </c>
      <c r="F21" s="42" t="s">
        <v>173</v>
      </c>
      <c r="G21" s="33"/>
      <c r="H21" s="33"/>
      <c r="I21" s="36"/>
      <c r="J21" s="31"/>
      <c r="K21" s="31"/>
      <c r="L21" s="31"/>
      <c r="M21" s="31"/>
    </row>
    <row r="22" spans="1:13" ht="15.95" customHeight="1" x14ac:dyDescent="0.25">
      <c r="A22" s="9"/>
      <c r="B22" s="42" t="s">
        <v>184</v>
      </c>
      <c r="C22" s="61">
        <v>200</v>
      </c>
      <c r="D22" s="62">
        <v>175</v>
      </c>
      <c r="E22" s="42">
        <v>1.5</v>
      </c>
      <c r="F22" s="42" t="s">
        <v>172</v>
      </c>
      <c r="G22" s="33"/>
      <c r="H22" s="33"/>
      <c r="I22" s="36"/>
      <c r="J22" s="31"/>
      <c r="K22" s="31"/>
      <c r="L22" s="31"/>
      <c r="M22" s="31"/>
    </row>
    <row r="23" spans="1:13" ht="15.95" customHeight="1" x14ac:dyDescent="0.25">
      <c r="A23" s="28"/>
      <c r="B23" s="42" t="s">
        <v>171</v>
      </c>
      <c r="C23" s="61">
        <v>5000</v>
      </c>
      <c r="D23" s="62">
        <v>130</v>
      </c>
      <c r="E23" s="56"/>
      <c r="F23" s="56"/>
      <c r="G23" s="33"/>
      <c r="H23" s="33"/>
      <c r="I23" s="36"/>
      <c r="J23" s="31"/>
      <c r="K23" s="31"/>
      <c r="L23" s="31"/>
      <c r="M23" s="31"/>
    </row>
    <row r="24" spans="1:13" ht="15.95" customHeight="1" x14ac:dyDescent="0.25">
      <c r="A24" s="28"/>
      <c r="B24" s="63"/>
      <c r="C24" s="64"/>
      <c r="D24" s="65"/>
      <c r="E24" s="56"/>
      <c r="F24" s="56"/>
      <c r="G24" s="33"/>
      <c r="H24" s="33"/>
      <c r="I24" s="36"/>
      <c r="J24" s="31"/>
      <c r="K24" s="31"/>
      <c r="L24" s="31"/>
      <c r="M24" s="31"/>
    </row>
    <row r="25" spans="1:13" ht="15.95" customHeight="1" x14ac:dyDescent="0.25">
      <c r="A25" s="28"/>
      <c r="B25" s="67" t="s">
        <v>185</v>
      </c>
      <c r="C25" s="68"/>
      <c r="D25" s="69"/>
      <c r="E25" s="70"/>
      <c r="F25" s="56"/>
      <c r="G25" s="33"/>
      <c r="H25" s="33"/>
      <c r="I25" s="36"/>
      <c r="J25" s="31"/>
      <c r="K25" s="31"/>
      <c r="L25" s="31"/>
      <c r="M25" s="31"/>
    </row>
    <row r="26" spans="1:13" ht="15.95" customHeight="1" x14ac:dyDescent="0.25">
      <c r="A26" s="28"/>
      <c r="B26" s="67" t="s">
        <v>186</v>
      </c>
      <c r="C26" s="68"/>
      <c r="D26" s="69"/>
      <c r="E26" s="70"/>
      <c r="F26" s="56"/>
      <c r="G26" s="33"/>
      <c r="H26" s="33"/>
      <c r="I26" s="36"/>
      <c r="J26" s="31"/>
      <c r="K26" s="31"/>
      <c r="L26" s="31"/>
      <c r="M26" s="31"/>
    </row>
    <row r="27" spans="1:13" ht="15.95" customHeight="1" x14ac:dyDescent="0.25">
      <c r="A27" s="28"/>
      <c r="B27" s="67" t="s">
        <v>187</v>
      </c>
      <c r="C27" s="68"/>
      <c r="D27" s="69"/>
      <c r="E27" s="70"/>
      <c r="F27" s="56"/>
      <c r="G27" s="33"/>
      <c r="H27" s="33"/>
      <c r="I27" s="36"/>
      <c r="J27" s="31"/>
      <c r="K27" s="31"/>
      <c r="L27" s="31"/>
      <c r="M27" s="31"/>
    </row>
    <row r="28" spans="1:13" ht="15.95" customHeight="1" x14ac:dyDescent="0.25">
      <c r="A28" s="28"/>
      <c r="B28" s="67" t="s">
        <v>366</v>
      </c>
      <c r="C28" s="68"/>
      <c r="D28" s="69"/>
      <c r="E28" s="70"/>
      <c r="F28" s="56"/>
      <c r="G28" s="33"/>
      <c r="H28" s="33"/>
      <c r="I28" s="36"/>
      <c r="J28" s="31"/>
      <c r="K28" s="31"/>
      <c r="L28" s="31"/>
      <c r="M28" s="31"/>
    </row>
    <row r="29" spans="1:13" ht="15.95" customHeight="1" x14ac:dyDescent="0.25">
      <c r="A29" s="28"/>
      <c r="B29" s="67" t="s">
        <v>188</v>
      </c>
      <c r="C29" s="68"/>
      <c r="D29" s="69"/>
      <c r="E29" s="70"/>
      <c r="F29" s="56"/>
      <c r="G29" s="33"/>
      <c r="H29" s="33"/>
      <c r="I29" s="36"/>
      <c r="J29" s="31"/>
      <c r="K29" s="31"/>
      <c r="L29" s="31"/>
      <c r="M29" s="31"/>
    </row>
    <row r="30" spans="1:13" ht="15.95" customHeight="1" x14ac:dyDescent="0.25">
      <c r="A30" s="28"/>
      <c r="B30" s="67" t="s">
        <v>189</v>
      </c>
      <c r="C30" s="68"/>
      <c r="D30" s="69"/>
      <c r="E30" s="70"/>
      <c r="F30" s="56"/>
      <c r="G30" s="33"/>
      <c r="H30" s="33"/>
      <c r="I30" s="36"/>
      <c r="J30" s="31"/>
      <c r="K30" s="31"/>
      <c r="L30" s="31"/>
      <c r="M30" s="31"/>
    </row>
    <row r="31" spans="1:13" ht="15.95" customHeight="1" x14ac:dyDescent="0.25">
      <c r="A31" s="28"/>
      <c r="B31" s="67" t="s">
        <v>367</v>
      </c>
      <c r="C31" s="68"/>
      <c r="D31" s="69"/>
      <c r="E31" s="70"/>
      <c r="F31" s="56"/>
      <c r="G31" s="33"/>
      <c r="H31" s="33"/>
      <c r="I31" s="36"/>
      <c r="J31" s="31"/>
      <c r="K31" s="31"/>
      <c r="L31" s="31"/>
      <c r="M31" s="31"/>
    </row>
    <row r="32" spans="1:13" ht="15.95" customHeight="1" x14ac:dyDescent="0.25">
      <c r="A32" s="28"/>
      <c r="B32" s="67" t="s">
        <v>190</v>
      </c>
      <c r="C32" s="68"/>
      <c r="D32" s="69"/>
      <c r="E32" s="70"/>
      <c r="F32" s="56"/>
      <c r="G32" s="33"/>
      <c r="H32" s="33"/>
      <c r="I32" s="36"/>
      <c r="J32" s="31"/>
      <c r="K32" s="31"/>
      <c r="L32" s="31"/>
      <c r="M32" s="31"/>
    </row>
    <row r="33" spans="1:13" ht="15.95" customHeight="1" x14ac:dyDescent="0.25">
      <c r="A33" s="28"/>
      <c r="B33" s="67" t="s">
        <v>191</v>
      </c>
      <c r="C33" s="68"/>
      <c r="D33" s="69"/>
      <c r="E33" s="70"/>
      <c r="F33" s="56"/>
      <c r="G33" s="33"/>
      <c r="H33" s="33"/>
      <c r="I33" s="36"/>
      <c r="J33" s="31"/>
      <c r="K33" s="31"/>
      <c r="L33" s="31"/>
      <c r="M33" s="31"/>
    </row>
    <row r="34" spans="1:13" ht="15.95" customHeight="1" x14ac:dyDescent="0.25">
      <c r="A34" s="29"/>
      <c r="B34" s="37"/>
      <c r="C34" s="37"/>
      <c r="D34" s="37"/>
      <c r="E34" s="37"/>
      <c r="F34" s="37"/>
      <c r="G34" s="37"/>
      <c r="H34" s="37"/>
      <c r="I34" s="38"/>
      <c r="J34" s="31"/>
      <c r="K34" s="31"/>
      <c r="L34" s="31"/>
      <c r="M34" s="31"/>
    </row>
    <row r="35" spans="1:13" ht="15.95" customHeight="1" x14ac:dyDescent="0.25">
      <c r="A35" s="26" t="s">
        <v>2</v>
      </c>
      <c r="B35" s="93" t="s">
        <v>176</v>
      </c>
      <c r="C35" s="93"/>
      <c r="D35" s="93"/>
      <c r="E35" s="93"/>
      <c r="F35" s="93"/>
      <c r="G35" s="93"/>
      <c r="H35" s="93"/>
      <c r="I35" s="38"/>
      <c r="J35" s="31"/>
      <c r="K35" s="31"/>
      <c r="L35" s="31"/>
      <c r="M35" s="31"/>
    </row>
    <row r="36" spans="1:13" ht="15.95" customHeight="1" thickBot="1" x14ac:dyDescent="0.3">
      <c r="A36" s="9">
        <f>INDEX('Point Grid'!$C$8:$I$33,MATCH($A$1,'Point Grid'!$A$8:$A$33,0),MATCH(A35,'Point Grid'!$C$7:$I$7,0))</f>
        <v>1.5</v>
      </c>
      <c r="B36" s="93"/>
      <c r="C36" s="93"/>
      <c r="D36" s="93"/>
      <c r="E36" s="93"/>
      <c r="F36" s="93"/>
      <c r="G36" s="93"/>
      <c r="H36" s="93"/>
      <c r="I36" s="38"/>
      <c r="J36" s="31"/>
      <c r="K36" s="31"/>
      <c r="L36" s="31"/>
      <c r="M36" s="31"/>
    </row>
    <row r="37" spans="1:13" ht="15.95" customHeight="1" thickBot="1" x14ac:dyDescent="0.3">
      <c r="A37" s="5"/>
      <c r="B37" s="37"/>
      <c r="C37" s="37"/>
      <c r="D37" s="37"/>
      <c r="E37" s="37"/>
      <c r="F37" s="37"/>
      <c r="G37" s="37"/>
      <c r="H37" s="37"/>
      <c r="I37" s="38"/>
      <c r="J37" s="31"/>
      <c r="K37" s="31"/>
      <c r="L37" s="31"/>
      <c r="M37" s="31"/>
    </row>
    <row r="38" spans="1:13" ht="15.95" customHeight="1" x14ac:dyDescent="0.25">
      <c r="A38" s="29"/>
      <c r="B38" s="37"/>
      <c r="C38" s="37"/>
      <c r="D38" s="37"/>
      <c r="E38" s="37"/>
      <c r="F38" s="37"/>
      <c r="G38" s="37"/>
      <c r="H38" s="37"/>
      <c r="I38" s="38"/>
      <c r="J38" s="31"/>
      <c r="K38" s="31"/>
      <c r="L38" s="31"/>
      <c r="M38" s="31"/>
    </row>
    <row r="39" spans="1:13" ht="15.95" customHeight="1" x14ac:dyDescent="0.25">
      <c r="A39" s="26" t="s">
        <v>3</v>
      </c>
      <c r="B39" s="93" t="s">
        <v>175</v>
      </c>
      <c r="C39" s="93"/>
      <c r="D39" s="93"/>
      <c r="E39" s="93"/>
      <c r="F39" s="93"/>
      <c r="G39" s="93"/>
      <c r="H39" s="93"/>
      <c r="I39" s="38"/>
      <c r="J39" s="31"/>
      <c r="K39" s="31"/>
      <c r="L39" s="31"/>
      <c r="M39" s="31"/>
    </row>
    <row r="40" spans="1:13" ht="15.95" customHeight="1" thickBot="1" x14ac:dyDescent="0.3">
      <c r="A40" s="9">
        <f>INDEX('Point Grid'!$C$8:$I$33,MATCH($A$1,'Point Grid'!$A$8:$A$33,0),MATCH(A39,'Point Grid'!$C$7:$I$7,0))</f>
        <v>0.75</v>
      </c>
      <c r="B40" s="93"/>
      <c r="C40" s="93"/>
      <c r="D40" s="93"/>
      <c r="E40" s="93"/>
      <c r="F40" s="93"/>
      <c r="G40" s="93"/>
      <c r="H40" s="93"/>
      <c r="I40" s="38"/>
      <c r="J40" s="31"/>
      <c r="K40" s="31"/>
      <c r="L40" s="31"/>
      <c r="M40" s="31"/>
    </row>
    <row r="41" spans="1:13" ht="15.95" customHeight="1" thickBot="1" x14ac:dyDescent="0.3">
      <c r="A41" s="5"/>
      <c r="B41" s="37"/>
      <c r="C41" s="37"/>
      <c r="D41" s="37"/>
      <c r="E41" s="37"/>
      <c r="F41" s="37"/>
      <c r="G41" s="37"/>
      <c r="H41" s="37"/>
      <c r="I41" s="38"/>
      <c r="J41" s="31"/>
      <c r="K41" s="31"/>
      <c r="L41" s="31"/>
      <c r="M41" s="31"/>
    </row>
    <row r="42" spans="1:13" ht="15.95" customHeight="1" x14ac:dyDescent="0.25">
      <c r="A42" s="29"/>
      <c r="B42" s="37"/>
      <c r="C42" s="37"/>
      <c r="D42" s="37"/>
      <c r="E42" s="37"/>
      <c r="F42" s="37"/>
      <c r="G42" s="37"/>
      <c r="H42" s="37"/>
      <c r="I42" s="38"/>
      <c r="J42" s="31"/>
      <c r="K42" s="31"/>
      <c r="L42" s="31"/>
      <c r="M42" s="31"/>
    </row>
    <row r="43" spans="1:13" ht="15.95" customHeight="1" x14ac:dyDescent="0.25">
      <c r="A43" s="26" t="s">
        <v>4</v>
      </c>
      <c r="B43" s="93" t="s">
        <v>174</v>
      </c>
      <c r="C43" s="93"/>
      <c r="D43" s="93"/>
      <c r="E43" s="93"/>
      <c r="F43" s="93"/>
      <c r="G43" s="93"/>
      <c r="H43" s="93"/>
      <c r="I43" s="38"/>
      <c r="J43" s="31"/>
      <c r="K43" s="31"/>
      <c r="L43" s="31"/>
      <c r="M43" s="31"/>
    </row>
    <row r="44" spans="1:13" ht="15.95" customHeight="1" thickBot="1" x14ac:dyDescent="0.3">
      <c r="A44" s="9">
        <f>INDEX('Point Grid'!$C$8:$I$33,MATCH($A$1,'Point Grid'!$A$8:$A$33,0),MATCH(A43,'Point Grid'!$C$7:$I$7,0))</f>
        <v>1.25</v>
      </c>
      <c r="B44" s="93"/>
      <c r="C44" s="93"/>
      <c r="D44" s="93"/>
      <c r="E44" s="93"/>
      <c r="F44" s="93"/>
      <c r="G44" s="93"/>
      <c r="H44" s="93"/>
      <c r="I44" s="38"/>
      <c r="J44" s="31"/>
      <c r="K44" s="31"/>
      <c r="L44" s="31"/>
      <c r="M44" s="31"/>
    </row>
    <row r="45" spans="1:13" ht="15.95" customHeight="1" thickBot="1" x14ac:dyDescent="0.3">
      <c r="A45" s="5"/>
      <c r="B45" s="37"/>
      <c r="C45" s="37"/>
      <c r="D45" s="37"/>
      <c r="E45" s="37"/>
      <c r="F45" s="37"/>
      <c r="G45" s="37"/>
      <c r="H45" s="37"/>
      <c r="I45" s="38"/>
      <c r="J45" s="31"/>
      <c r="K45" s="31"/>
      <c r="L45" s="31"/>
      <c r="M45" s="31"/>
    </row>
    <row r="46" spans="1:13" ht="15.95" customHeight="1" thickBot="1" x14ac:dyDescent="0.3">
      <c r="A46" s="30"/>
      <c r="B46" s="39"/>
      <c r="C46" s="39"/>
      <c r="D46" s="39"/>
      <c r="E46" s="39"/>
      <c r="F46" s="39"/>
      <c r="G46" s="39"/>
      <c r="H46" s="39"/>
      <c r="I46" s="40"/>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row r="56" spans="2:13" x14ac:dyDescent="0.25">
      <c r="B56" s="31"/>
      <c r="C56" s="31"/>
      <c r="D56" s="31"/>
      <c r="E56" s="31"/>
      <c r="F56" s="31"/>
      <c r="G56" s="31"/>
      <c r="H56" s="31"/>
      <c r="I56" s="31"/>
      <c r="J56" s="31"/>
      <c r="K56" s="31"/>
      <c r="L56" s="31"/>
      <c r="M56" s="31"/>
    </row>
    <row r="57" spans="2:13" x14ac:dyDescent="0.25">
      <c r="B57" s="31"/>
      <c r="C57" s="31"/>
      <c r="D57" s="31"/>
      <c r="E57" s="31"/>
      <c r="F57" s="31"/>
      <c r="G57" s="31"/>
      <c r="H57" s="31"/>
      <c r="I57" s="31"/>
      <c r="J57" s="31"/>
      <c r="K57" s="31"/>
      <c r="L57" s="31"/>
      <c r="M57" s="31"/>
    </row>
    <row r="58" spans="2:13" x14ac:dyDescent="0.25">
      <c r="B58" s="31"/>
      <c r="C58" s="31"/>
      <c r="D58" s="31"/>
      <c r="E58" s="31"/>
      <c r="F58" s="31"/>
      <c r="G58" s="31"/>
      <c r="H58" s="31"/>
      <c r="I58" s="31"/>
      <c r="J58" s="31"/>
      <c r="K58" s="31"/>
      <c r="L58" s="31"/>
      <c r="M58" s="31"/>
    </row>
    <row r="59" spans="2:13" x14ac:dyDescent="0.25">
      <c r="B59" s="31"/>
      <c r="C59" s="31"/>
      <c r="D59" s="31"/>
      <c r="E59" s="31"/>
      <c r="F59" s="31"/>
      <c r="G59" s="31"/>
      <c r="H59" s="31"/>
      <c r="I59" s="31"/>
      <c r="J59" s="31"/>
      <c r="K59" s="31"/>
      <c r="L59" s="31"/>
      <c r="M59" s="31"/>
    </row>
  </sheetData>
  <mergeCells count="5">
    <mergeCell ref="B43:H44"/>
    <mergeCell ref="B35:H36"/>
    <mergeCell ref="H1:I1"/>
    <mergeCell ref="B39:H40"/>
    <mergeCell ref="B4:H5"/>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76"/>
  <sheetViews>
    <sheetView zoomScaleNormal="100" workbookViewId="0"/>
  </sheetViews>
  <sheetFormatPr defaultColWidth="9.140625" defaultRowHeight="15" x14ac:dyDescent="0.25"/>
  <cols>
    <col min="1" max="1" width="9.140625" style="24"/>
    <col min="2" max="2" width="16.85546875" style="24" customWidth="1"/>
    <col min="3" max="3" width="14.5703125" style="24" bestFit="1" customWidth="1"/>
    <col min="4" max="4" width="16.7109375" style="24" bestFit="1" customWidth="1"/>
    <col min="5" max="5" width="17" style="24" bestFit="1" customWidth="1"/>
    <col min="6" max="9" width="11.42578125" style="24" customWidth="1"/>
    <col min="10" max="16384" width="9.140625" style="24"/>
  </cols>
  <sheetData>
    <row r="1" spans="1:13" ht="15.95" customHeight="1" x14ac:dyDescent="0.25">
      <c r="A1" s="7">
        <v>12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Grid'!B:B,MATCH('12'!A1,'Point Grid'!A:A,0))</f>
        <v>3</v>
      </c>
      <c r="B4" s="99" t="s">
        <v>192</v>
      </c>
      <c r="C4" s="99"/>
      <c r="D4" s="99"/>
      <c r="E4" s="99"/>
      <c r="F4" s="99"/>
      <c r="G4" s="99"/>
      <c r="H4" s="99"/>
      <c r="I4" s="36"/>
      <c r="J4" s="31"/>
      <c r="K4" s="31"/>
      <c r="L4" s="31"/>
      <c r="M4" s="31"/>
    </row>
    <row r="5" spans="1:13" ht="15.95" customHeight="1" x14ac:dyDescent="0.25">
      <c r="A5" s="9"/>
      <c r="B5" s="99"/>
      <c r="C5" s="99"/>
      <c r="D5" s="99"/>
      <c r="E5" s="99"/>
      <c r="F5" s="99"/>
      <c r="G5" s="99"/>
      <c r="H5" s="99"/>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33"/>
      <c r="C20" s="33"/>
      <c r="D20" s="33"/>
      <c r="E20" s="33"/>
      <c r="F20" s="33"/>
      <c r="G20" s="33"/>
      <c r="H20" s="33"/>
      <c r="I20" s="36"/>
      <c r="J20" s="31"/>
      <c r="K20" s="31"/>
      <c r="L20" s="31"/>
      <c r="M20" s="31"/>
    </row>
    <row r="21" spans="1:13" ht="15.95" customHeight="1" x14ac:dyDescent="0.25">
      <c r="A21" s="9"/>
      <c r="B21" s="33"/>
      <c r="C21" s="33"/>
      <c r="D21" s="33"/>
      <c r="E21" s="33"/>
      <c r="F21" s="33"/>
      <c r="G21" s="33"/>
      <c r="H21" s="33"/>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9"/>
      <c r="B23" s="33"/>
      <c r="C23" s="33"/>
      <c r="D23" s="33"/>
      <c r="E23" s="33"/>
      <c r="F23" s="33"/>
      <c r="G23" s="33"/>
      <c r="H23" s="33"/>
      <c r="I23" s="36"/>
      <c r="J23" s="31"/>
      <c r="K23" s="31"/>
      <c r="L23" s="31"/>
      <c r="M23" s="31"/>
    </row>
    <row r="24" spans="1:13" ht="15.95" customHeight="1" x14ac:dyDescent="0.25">
      <c r="A24" s="9"/>
      <c r="B24" s="33"/>
      <c r="C24" s="33"/>
      <c r="D24" s="33"/>
      <c r="E24" s="33"/>
      <c r="F24" s="33"/>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15.95" customHeight="1" x14ac:dyDescent="0.25">
      <c r="A27" s="9"/>
      <c r="B27" s="33"/>
      <c r="C27" s="33"/>
      <c r="D27" s="33"/>
      <c r="E27" s="33"/>
      <c r="F27" s="33"/>
      <c r="G27" s="33"/>
      <c r="H27" s="33"/>
      <c r="I27" s="36"/>
      <c r="J27" s="31"/>
      <c r="K27" s="31"/>
      <c r="L27" s="31"/>
      <c r="M27" s="31"/>
    </row>
    <row r="28" spans="1:13" ht="15.95" customHeight="1" x14ac:dyDescent="0.25">
      <c r="A28" s="9"/>
      <c r="B28" s="33"/>
      <c r="C28" s="33"/>
      <c r="D28" s="33"/>
      <c r="E28" s="33"/>
      <c r="F28" s="33"/>
      <c r="G28" s="33"/>
      <c r="H28" s="33"/>
      <c r="I28" s="36"/>
      <c r="J28" s="31"/>
      <c r="K28" s="31"/>
      <c r="L28" s="31"/>
      <c r="M28" s="31"/>
    </row>
    <row r="29" spans="1:13" ht="15.95" customHeight="1" x14ac:dyDescent="0.25">
      <c r="A29" s="9"/>
      <c r="B29" s="33"/>
      <c r="C29" s="33"/>
      <c r="D29" s="33"/>
      <c r="E29" s="33"/>
      <c r="F29" s="33"/>
      <c r="G29" s="33"/>
      <c r="H29" s="33"/>
      <c r="I29" s="36"/>
      <c r="J29" s="31"/>
      <c r="K29" s="31"/>
      <c r="L29" s="31"/>
      <c r="M29" s="31"/>
    </row>
    <row r="30" spans="1:13" ht="15.95" customHeight="1" x14ac:dyDescent="0.25">
      <c r="A30" s="9"/>
      <c r="B30" s="33"/>
      <c r="C30" s="33"/>
      <c r="D30" s="33"/>
      <c r="E30" s="33"/>
      <c r="F30" s="33"/>
      <c r="G30" s="33"/>
      <c r="H30" s="33"/>
      <c r="I30" s="36"/>
      <c r="J30" s="31"/>
      <c r="K30" s="31"/>
      <c r="L30" s="31"/>
      <c r="M30" s="31"/>
    </row>
    <row r="31" spans="1:13" ht="15.95" customHeight="1" x14ac:dyDescent="0.25">
      <c r="A31" s="9"/>
      <c r="B31" s="33"/>
      <c r="C31" s="33"/>
      <c r="D31" s="33"/>
      <c r="E31" s="33"/>
      <c r="F31" s="33"/>
      <c r="G31" s="33"/>
      <c r="H31" s="33"/>
      <c r="I31" s="36"/>
      <c r="J31" s="31"/>
      <c r="K31" s="31"/>
      <c r="L31" s="31"/>
      <c r="M31" s="31"/>
    </row>
    <row r="32" spans="1:13" ht="15.95" customHeight="1" x14ac:dyDescent="0.25">
      <c r="A32" s="9"/>
      <c r="B32" s="33"/>
      <c r="C32" s="33"/>
      <c r="D32" s="33"/>
      <c r="E32" s="33"/>
      <c r="F32" s="33"/>
      <c r="G32" s="33"/>
      <c r="H32" s="33"/>
      <c r="I32" s="36"/>
      <c r="J32" s="31"/>
      <c r="K32" s="31"/>
      <c r="L32" s="31"/>
      <c r="M32" s="31"/>
    </row>
    <row r="33" spans="1:13" ht="15.95" customHeight="1" x14ac:dyDescent="0.25">
      <c r="A33" s="9"/>
      <c r="B33" s="33"/>
      <c r="C33" s="33"/>
      <c r="D33" s="33"/>
      <c r="E33" s="33"/>
      <c r="F33" s="33"/>
      <c r="G33" s="33"/>
      <c r="H33" s="33"/>
      <c r="I33" s="36"/>
      <c r="J33" s="31"/>
      <c r="K33" s="31"/>
      <c r="L33" s="31"/>
      <c r="M33" s="31"/>
    </row>
    <row r="34" spans="1:13" ht="15.95" customHeight="1" x14ac:dyDescent="0.25">
      <c r="A34" s="9"/>
      <c r="B34" s="33"/>
      <c r="C34" s="33"/>
      <c r="D34" s="33"/>
      <c r="E34" s="33"/>
      <c r="F34" s="33"/>
      <c r="G34" s="33"/>
      <c r="H34" s="33"/>
      <c r="I34" s="36"/>
      <c r="J34" s="31"/>
      <c r="K34" s="31"/>
      <c r="L34" s="31"/>
      <c r="M34" s="31"/>
    </row>
    <row r="35" spans="1:13" ht="15.95" customHeight="1" x14ac:dyDescent="0.25">
      <c r="A35" s="9"/>
      <c r="B35" s="33"/>
      <c r="C35" s="33"/>
      <c r="D35" s="33"/>
      <c r="E35" s="33"/>
      <c r="F35" s="33"/>
      <c r="G35" s="33"/>
      <c r="H35" s="33"/>
      <c r="I35" s="36"/>
      <c r="J35" s="31"/>
      <c r="K35" s="31"/>
      <c r="L35" s="31"/>
      <c r="M35" s="31"/>
    </row>
    <row r="36" spans="1:13" ht="15.95" customHeight="1" x14ac:dyDescent="0.25">
      <c r="A36" s="9"/>
      <c r="B36" s="33"/>
      <c r="C36" s="33"/>
      <c r="D36" s="33"/>
      <c r="E36" s="33"/>
      <c r="F36" s="33"/>
      <c r="G36" s="33"/>
      <c r="H36" s="33"/>
      <c r="I36" s="36"/>
      <c r="J36" s="31"/>
      <c r="K36" s="31"/>
      <c r="L36" s="31"/>
      <c r="M36" s="31"/>
    </row>
    <row r="37" spans="1:13" ht="15.95" customHeight="1" x14ac:dyDescent="0.25">
      <c r="A37" s="9"/>
      <c r="B37" s="33"/>
      <c r="C37" s="33"/>
      <c r="D37" s="33"/>
      <c r="E37" s="33"/>
      <c r="F37" s="33"/>
      <c r="G37" s="33"/>
      <c r="H37" s="33"/>
      <c r="I37" s="36"/>
      <c r="J37" s="31"/>
      <c r="K37" s="31"/>
      <c r="L37" s="31"/>
      <c r="M37" s="31"/>
    </row>
    <row r="38" spans="1:13" ht="15.95" customHeight="1" x14ac:dyDescent="0.25">
      <c r="A38" s="9"/>
      <c r="B38" s="33"/>
      <c r="C38" s="33"/>
      <c r="D38" s="33"/>
      <c r="E38" s="33"/>
      <c r="F38" s="33"/>
      <c r="G38" s="33"/>
      <c r="H38" s="33"/>
      <c r="I38" s="36"/>
      <c r="J38" s="31"/>
      <c r="K38" s="31"/>
      <c r="L38" s="31"/>
      <c r="M38" s="31"/>
    </row>
    <row r="39" spans="1:13" ht="15.95" customHeight="1" x14ac:dyDescent="0.25">
      <c r="A39" s="9"/>
      <c r="B39" s="33"/>
      <c r="C39" s="33"/>
      <c r="D39" s="33"/>
      <c r="E39" s="33"/>
      <c r="F39" s="33"/>
      <c r="G39" s="33"/>
      <c r="H39" s="33"/>
      <c r="I39" s="36"/>
      <c r="J39" s="31"/>
      <c r="K39" s="31"/>
      <c r="L39" s="31"/>
      <c r="M39" s="31"/>
    </row>
    <row r="40" spans="1:13" ht="15.95" customHeight="1" x14ac:dyDescent="0.25">
      <c r="A40" s="9"/>
      <c r="B40" s="33"/>
      <c r="C40" s="33"/>
      <c r="D40" s="33"/>
      <c r="E40" s="33"/>
      <c r="F40" s="33"/>
      <c r="G40" s="33"/>
      <c r="H40" s="33"/>
      <c r="I40" s="36"/>
      <c r="J40" s="31"/>
      <c r="K40" s="31"/>
      <c r="L40" s="31"/>
      <c r="M40" s="31"/>
    </row>
    <row r="41" spans="1:13" ht="15.95" customHeight="1" x14ac:dyDescent="0.25">
      <c r="A41" s="9"/>
      <c r="B41" s="33"/>
      <c r="C41" s="33"/>
      <c r="D41" s="33"/>
      <c r="E41" s="33"/>
      <c r="F41" s="33"/>
      <c r="G41" s="33"/>
      <c r="H41" s="33"/>
      <c r="I41" s="36"/>
      <c r="J41" s="31"/>
      <c r="K41" s="31"/>
      <c r="L41" s="31"/>
      <c r="M41" s="31"/>
    </row>
    <row r="42" spans="1:13" ht="15.95" customHeight="1" x14ac:dyDescent="0.25">
      <c r="A42" s="9"/>
      <c r="B42" s="33"/>
      <c r="C42" s="33"/>
      <c r="D42" s="33"/>
      <c r="E42" s="33"/>
      <c r="F42" s="33"/>
      <c r="G42" s="33"/>
      <c r="H42" s="33"/>
      <c r="I42" s="36"/>
      <c r="J42" s="31"/>
      <c r="K42" s="31"/>
      <c r="L42" s="31"/>
      <c r="M42" s="31"/>
    </row>
    <row r="43" spans="1:13" ht="15.95" customHeight="1" x14ac:dyDescent="0.25">
      <c r="A43" s="9"/>
      <c r="B43" s="33"/>
      <c r="C43" s="33"/>
      <c r="D43" s="33"/>
      <c r="E43" s="33"/>
      <c r="F43" s="33"/>
      <c r="G43" s="33"/>
      <c r="H43" s="33"/>
      <c r="I43" s="36"/>
      <c r="J43" s="31"/>
      <c r="K43" s="31"/>
      <c r="L43" s="31"/>
      <c r="M43" s="31"/>
    </row>
    <row r="44" spans="1:13" ht="15.95" customHeight="1" x14ac:dyDescent="0.25">
      <c r="A44" s="9"/>
      <c r="B44" s="33"/>
      <c r="C44" s="33"/>
      <c r="D44" s="33"/>
      <c r="E44" s="33"/>
      <c r="F44" s="33"/>
      <c r="G44" s="33"/>
      <c r="H44" s="33"/>
      <c r="I44" s="36"/>
      <c r="J44" s="31"/>
      <c r="K44" s="31"/>
      <c r="L44" s="31"/>
      <c r="M44" s="31"/>
    </row>
    <row r="45" spans="1:13" ht="15.95" customHeight="1" x14ac:dyDescent="0.25">
      <c r="A45" s="9"/>
      <c r="B45" s="33"/>
      <c r="C45" s="33"/>
      <c r="D45" s="33"/>
      <c r="E45" s="33"/>
      <c r="F45" s="33"/>
      <c r="G45" s="33"/>
      <c r="H45" s="33"/>
      <c r="I45" s="36"/>
      <c r="J45" s="31"/>
      <c r="K45" s="31"/>
      <c r="L45" s="31"/>
      <c r="M45" s="31"/>
    </row>
    <row r="46" spans="1:13" ht="15.95" customHeight="1" x14ac:dyDescent="0.25">
      <c r="A46" s="9"/>
      <c r="B46" s="42" t="s">
        <v>194</v>
      </c>
      <c r="C46" s="42" t="s">
        <v>197</v>
      </c>
      <c r="D46" s="43" t="s">
        <v>198</v>
      </c>
      <c r="E46" s="43" t="s">
        <v>199</v>
      </c>
      <c r="F46" s="42" t="s">
        <v>200</v>
      </c>
      <c r="G46" s="33"/>
      <c r="H46" s="33"/>
      <c r="I46" s="36"/>
      <c r="J46" s="31"/>
      <c r="K46" s="31"/>
      <c r="L46" s="31"/>
      <c r="M46" s="31"/>
    </row>
    <row r="47" spans="1:13" ht="15.95" customHeight="1" x14ac:dyDescent="0.25">
      <c r="A47" s="9"/>
      <c r="B47" s="42" t="s">
        <v>184</v>
      </c>
      <c r="C47" s="42">
        <v>1</v>
      </c>
      <c r="D47" s="42"/>
      <c r="E47" s="42"/>
      <c r="F47" s="61">
        <v>320000</v>
      </c>
      <c r="G47" s="33"/>
      <c r="H47" s="33"/>
      <c r="I47" s="36"/>
      <c r="J47" s="31"/>
      <c r="K47" s="31"/>
      <c r="L47" s="31"/>
      <c r="M47" s="31"/>
    </row>
    <row r="48" spans="1:13" ht="15.95" customHeight="1" x14ac:dyDescent="0.25">
      <c r="A48" s="9"/>
      <c r="B48" s="42" t="s">
        <v>195</v>
      </c>
      <c r="C48" s="42">
        <v>0.98</v>
      </c>
      <c r="D48" s="42">
        <v>0.95</v>
      </c>
      <c r="E48" s="42">
        <v>1.01</v>
      </c>
      <c r="F48" s="61">
        <v>27500</v>
      </c>
      <c r="G48" s="33"/>
      <c r="H48" s="33"/>
      <c r="I48" s="36"/>
      <c r="J48" s="31"/>
      <c r="K48" s="31"/>
      <c r="L48" s="31"/>
      <c r="M48" s="31"/>
    </row>
    <row r="49" spans="1:13" ht="15.95" customHeight="1" x14ac:dyDescent="0.25">
      <c r="A49" s="9"/>
      <c r="B49" s="42" t="s">
        <v>196</v>
      </c>
      <c r="C49" s="42">
        <v>0.86</v>
      </c>
      <c r="D49" s="42">
        <v>0.73</v>
      </c>
      <c r="E49" s="42">
        <v>0.99</v>
      </c>
      <c r="F49" s="61">
        <v>2500</v>
      </c>
      <c r="G49" s="33"/>
      <c r="H49" s="33"/>
      <c r="I49" s="36"/>
      <c r="J49" s="31"/>
      <c r="K49" s="31"/>
      <c r="L49" s="31"/>
      <c r="M49" s="31"/>
    </row>
    <row r="50" spans="1:13" ht="15.95" customHeight="1" x14ac:dyDescent="0.25">
      <c r="A50" s="9"/>
      <c r="B50" s="63"/>
      <c r="C50" s="63"/>
      <c r="D50" s="63"/>
      <c r="E50" s="63"/>
      <c r="F50" s="64"/>
      <c r="G50" s="33"/>
      <c r="H50" s="33"/>
      <c r="I50" s="36"/>
      <c r="J50" s="31"/>
      <c r="K50" s="31"/>
      <c r="L50" s="31"/>
      <c r="M50" s="31"/>
    </row>
    <row r="51" spans="1:13" ht="15.95" customHeight="1" x14ac:dyDescent="0.25">
      <c r="A51" s="9"/>
      <c r="B51" s="42" t="s">
        <v>201</v>
      </c>
      <c r="C51" s="42" t="s">
        <v>197</v>
      </c>
      <c r="D51" s="43" t="s">
        <v>198</v>
      </c>
      <c r="E51" s="43" t="s">
        <v>199</v>
      </c>
      <c r="F51" s="42" t="s">
        <v>200</v>
      </c>
      <c r="G51" s="33"/>
      <c r="H51" s="33"/>
      <c r="I51" s="36"/>
      <c r="J51" s="31"/>
      <c r="K51" s="31"/>
      <c r="L51" s="31"/>
      <c r="M51" s="31"/>
    </row>
    <row r="52" spans="1:13" ht="15.95" customHeight="1" x14ac:dyDescent="0.25">
      <c r="A52" s="9"/>
      <c r="B52" s="52">
        <v>250</v>
      </c>
      <c r="C52" s="42">
        <v>1.75</v>
      </c>
      <c r="D52" s="42">
        <v>1.6</v>
      </c>
      <c r="E52" s="42">
        <v>1.9</v>
      </c>
      <c r="F52" s="61">
        <v>2700</v>
      </c>
      <c r="G52" s="33"/>
      <c r="H52" s="33"/>
      <c r="I52" s="36"/>
      <c r="J52" s="31"/>
      <c r="K52" s="31"/>
      <c r="L52" s="31"/>
      <c r="M52" s="31"/>
    </row>
    <row r="53" spans="1:13" ht="15.95" customHeight="1" x14ac:dyDescent="0.25">
      <c r="A53" s="9"/>
      <c r="B53" s="52">
        <v>500</v>
      </c>
      <c r="C53" s="42">
        <v>1.1000000000000001</v>
      </c>
      <c r="D53" s="42">
        <v>1.05</v>
      </c>
      <c r="E53" s="42">
        <v>1.1499999999999999</v>
      </c>
      <c r="F53" s="61">
        <v>87000</v>
      </c>
      <c r="G53" s="33"/>
      <c r="H53" s="33"/>
      <c r="I53" s="36"/>
      <c r="J53" s="31"/>
      <c r="K53" s="31"/>
      <c r="L53" s="31"/>
      <c r="M53" s="31"/>
    </row>
    <row r="54" spans="1:13" ht="15.95" customHeight="1" x14ac:dyDescent="0.25">
      <c r="A54" s="9"/>
      <c r="B54" s="52">
        <v>1000</v>
      </c>
      <c r="C54" s="42">
        <v>1</v>
      </c>
      <c r="D54" s="42"/>
      <c r="E54" s="42"/>
      <c r="F54" s="61">
        <v>150000</v>
      </c>
      <c r="G54" s="33"/>
      <c r="H54" s="33"/>
      <c r="I54" s="36"/>
      <c r="J54" s="31"/>
      <c r="K54" s="31"/>
      <c r="L54" s="31"/>
      <c r="M54" s="31"/>
    </row>
    <row r="55" spans="1:13" ht="15.95" customHeight="1" x14ac:dyDescent="0.25">
      <c r="A55" s="9"/>
      <c r="B55" s="52">
        <v>2500</v>
      </c>
      <c r="C55" s="42">
        <v>0.95</v>
      </c>
      <c r="D55" s="42">
        <v>0.9</v>
      </c>
      <c r="E55" s="42">
        <v>1</v>
      </c>
      <c r="F55" s="61">
        <v>60000</v>
      </c>
      <c r="G55" s="33"/>
      <c r="H55" s="33"/>
      <c r="I55" s="36"/>
      <c r="J55" s="31"/>
      <c r="K55" s="31"/>
      <c r="L55" s="31"/>
      <c r="M55" s="31"/>
    </row>
    <row r="56" spans="1:13" ht="17.100000000000001" customHeight="1" x14ac:dyDescent="0.25">
      <c r="A56" s="9"/>
      <c r="B56" s="52">
        <v>5000</v>
      </c>
      <c r="C56" s="42">
        <v>0.85</v>
      </c>
      <c r="D56" s="42">
        <v>0.8</v>
      </c>
      <c r="E56" s="42">
        <v>0.9</v>
      </c>
      <c r="F56" s="61">
        <v>50100</v>
      </c>
      <c r="G56" s="33"/>
      <c r="H56" s="33"/>
      <c r="I56" s="36"/>
      <c r="J56" s="31"/>
      <c r="K56" s="31"/>
      <c r="L56" s="31"/>
      <c r="M56" s="31"/>
    </row>
    <row r="57" spans="1:13" ht="15.95" customHeight="1" x14ac:dyDescent="0.25">
      <c r="A57" s="9"/>
      <c r="B57" s="52">
        <v>7500</v>
      </c>
      <c r="C57" s="42">
        <v>1.25</v>
      </c>
      <c r="D57" s="42">
        <v>0.9</v>
      </c>
      <c r="E57" s="42">
        <v>1.6</v>
      </c>
      <c r="F57" s="42">
        <v>150</v>
      </c>
      <c r="G57" s="33"/>
      <c r="H57" s="33"/>
      <c r="I57" s="36"/>
      <c r="J57" s="31"/>
      <c r="K57" s="31"/>
      <c r="L57" s="31"/>
      <c r="M57" s="31"/>
    </row>
    <row r="58" spans="1:13" ht="15.95" customHeight="1" x14ac:dyDescent="0.25">
      <c r="A58" s="9"/>
      <c r="B58" s="52">
        <v>10000</v>
      </c>
      <c r="C58" s="42">
        <v>0.4</v>
      </c>
      <c r="D58" s="42">
        <v>0</v>
      </c>
      <c r="E58" s="42">
        <v>0.8</v>
      </c>
      <c r="F58" s="42">
        <v>50</v>
      </c>
      <c r="G58" s="33"/>
      <c r="H58" s="33"/>
      <c r="I58" s="36"/>
      <c r="J58" s="31"/>
      <c r="K58" s="31"/>
      <c r="L58" s="31"/>
      <c r="M58" s="31"/>
    </row>
    <row r="59" spans="1:13" ht="15.95" customHeight="1" x14ac:dyDescent="0.25">
      <c r="A59" s="29"/>
      <c r="B59" s="37"/>
      <c r="C59" s="37"/>
      <c r="D59" s="37"/>
      <c r="E59" s="37"/>
      <c r="F59" s="37"/>
      <c r="G59" s="37"/>
      <c r="H59" s="37"/>
      <c r="I59" s="38"/>
      <c r="J59" s="31"/>
      <c r="K59" s="31"/>
      <c r="L59" s="31"/>
      <c r="M59" s="31"/>
    </row>
    <row r="60" spans="1:13" ht="15.95" customHeight="1" x14ac:dyDescent="0.25">
      <c r="A60" s="26" t="s">
        <v>2</v>
      </c>
      <c r="B60" s="93" t="s">
        <v>193</v>
      </c>
      <c r="C60" s="93"/>
      <c r="D60" s="93"/>
      <c r="E60" s="93"/>
      <c r="F60" s="93"/>
      <c r="G60" s="93"/>
      <c r="H60" s="93"/>
      <c r="I60" s="38"/>
      <c r="J60" s="31"/>
      <c r="K60" s="31"/>
      <c r="L60" s="31"/>
      <c r="M60" s="31"/>
    </row>
    <row r="61" spans="1:13" ht="15.95" customHeight="1" thickBot="1" x14ac:dyDescent="0.3">
      <c r="A61" s="9">
        <f>INDEX('Point Grid'!$C$8:$I$33,MATCH($A$1,'Point Grid'!$A$8:$A$33,0),MATCH(A60,'Point Grid'!$C$7:$I$7,0))</f>
        <v>3</v>
      </c>
      <c r="B61" s="93"/>
      <c r="C61" s="93"/>
      <c r="D61" s="93"/>
      <c r="E61" s="93"/>
      <c r="F61" s="93"/>
      <c r="G61" s="93"/>
      <c r="H61" s="93"/>
      <c r="I61" s="38"/>
      <c r="J61" s="31"/>
      <c r="K61" s="31"/>
      <c r="L61" s="31"/>
      <c r="M61" s="31"/>
    </row>
    <row r="62" spans="1:13" ht="15.95" customHeight="1" thickBot="1" x14ac:dyDescent="0.3">
      <c r="A62" s="5"/>
      <c r="B62" s="37"/>
      <c r="C62" s="37"/>
      <c r="D62" s="37"/>
      <c r="E62" s="37"/>
      <c r="F62" s="37"/>
      <c r="G62" s="37"/>
      <c r="H62" s="37"/>
      <c r="I62" s="38"/>
      <c r="J62" s="31"/>
      <c r="K62" s="31"/>
      <c r="L62" s="31"/>
      <c r="M62" s="31"/>
    </row>
    <row r="63" spans="1:13" ht="15.95" customHeight="1" thickBot="1" x14ac:dyDescent="0.3">
      <c r="A63" s="30"/>
      <c r="B63" s="39"/>
      <c r="C63" s="39"/>
      <c r="D63" s="39"/>
      <c r="E63" s="39"/>
      <c r="F63" s="39"/>
      <c r="G63" s="39"/>
      <c r="H63" s="39"/>
      <c r="I63" s="40"/>
      <c r="J63" s="31"/>
      <c r="K63" s="31"/>
      <c r="L63" s="31"/>
      <c r="M63" s="31"/>
    </row>
    <row r="64" spans="1:13" x14ac:dyDescent="0.25">
      <c r="B64" s="31"/>
      <c r="C64" s="31"/>
      <c r="D64" s="31"/>
      <c r="E64" s="31"/>
      <c r="F64" s="31"/>
      <c r="G64" s="31"/>
      <c r="H64" s="31"/>
      <c r="I64" s="31"/>
      <c r="J64" s="31"/>
      <c r="K64" s="31"/>
      <c r="L64" s="31"/>
      <c r="M64" s="31"/>
    </row>
    <row r="65" spans="2:13" x14ac:dyDescent="0.25">
      <c r="B65" s="31"/>
      <c r="C65" s="31"/>
      <c r="D65" s="31"/>
      <c r="E65" s="31"/>
      <c r="F65" s="31"/>
      <c r="G65" s="31"/>
      <c r="H65" s="31"/>
      <c r="I65" s="31"/>
      <c r="J65" s="31"/>
      <c r="K65" s="31"/>
      <c r="L65" s="31"/>
      <c r="M65" s="31"/>
    </row>
    <row r="66" spans="2:13" x14ac:dyDescent="0.25">
      <c r="B66" s="31"/>
      <c r="C66" s="31"/>
      <c r="D66" s="31"/>
      <c r="E66" s="31"/>
      <c r="F66" s="31"/>
      <c r="G66" s="31"/>
      <c r="H66" s="31"/>
      <c r="I66" s="31"/>
      <c r="J66" s="31"/>
      <c r="K66" s="31"/>
      <c r="L66" s="31"/>
      <c r="M66" s="31"/>
    </row>
    <row r="67" spans="2:13" x14ac:dyDescent="0.25">
      <c r="B67" s="31"/>
      <c r="C67" s="31"/>
      <c r="D67" s="31"/>
      <c r="E67" s="31"/>
      <c r="F67" s="31"/>
      <c r="G67" s="31"/>
      <c r="H67" s="31"/>
      <c r="I67" s="31"/>
      <c r="J67" s="31"/>
      <c r="K67" s="31"/>
      <c r="L67" s="31"/>
      <c r="M67" s="31"/>
    </row>
    <row r="68" spans="2:13" x14ac:dyDescent="0.25">
      <c r="B68" s="31"/>
      <c r="C68" s="31"/>
      <c r="D68" s="31"/>
      <c r="E68" s="31"/>
      <c r="F68" s="31"/>
      <c r="G68" s="31"/>
      <c r="H68" s="31"/>
      <c r="I68" s="31"/>
      <c r="J68" s="31"/>
      <c r="K68" s="31"/>
      <c r="L68" s="31"/>
      <c r="M68" s="31"/>
    </row>
    <row r="69" spans="2:13" x14ac:dyDescent="0.25">
      <c r="B69" s="31"/>
      <c r="C69" s="31"/>
      <c r="D69" s="31"/>
      <c r="E69" s="31"/>
      <c r="F69" s="31"/>
      <c r="G69" s="31"/>
      <c r="H69" s="31"/>
      <c r="I69" s="31"/>
      <c r="J69" s="31"/>
      <c r="K69" s="31"/>
      <c r="L69" s="31"/>
      <c r="M69" s="31"/>
    </row>
    <row r="70" spans="2:13" x14ac:dyDescent="0.25">
      <c r="B70" s="31"/>
      <c r="C70" s="31"/>
      <c r="D70" s="31"/>
      <c r="E70" s="31"/>
      <c r="F70" s="31"/>
      <c r="G70" s="31"/>
      <c r="H70" s="31"/>
      <c r="I70" s="31"/>
      <c r="J70" s="31"/>
      <c r="K70" s="31"/>
      <c r="L70" s="31"/>
      <c r="M70" s="31"/>
    </row>
    <row r="71" spans="2:13" x14ac:dyDescent="0.25">
      <c r="B71" s="31"/>
      <c r="C71" s="31"/>
      <c r="D71" s="31"/>
      <c r="E71" s="31"/>
      <c r="F71" s="31"/>
      <c r="G71" s="31"/>
      <c r="H71" s="31"/>
      <c r="I71" s="31"/>
      <c r="J71" s="31"/>
      <c r="K71" s="31"/>
      <c r="L71" s="31"/>
      <c r="M71" s="31"/>
    </row>
    <row r="72" spans="2:13" x14ac:dyDescent="0.25">
      <c r="B72" s="31"/>
      <c r="C72" s="31"/>
      <c r="D72" s="31"/>
      <c r="E72" s="31"/>
      <c r="F72" s="31"/>
      <c r="G72" s="31"/>
      <c r="H72" s="31"/>
      <c r="I72" s="31"/>
      <c r="J72" s="31"/>
      <c r="K72" s="31"/>
      <c r="L72" s="31"/>
      <c r="M72" s="31"/>
    </row>
    <row r="73" spans="2:13" x14ac:dyDescent="0.25">
      <c r="B73" s="31"/>
      <c r="C73" s="31"/>
      <c r="D73" s="31"/>
      <c r="E73" s="31"/>
      <c r="F73" s="31"/>
      <c r="G73" s="31"/>
      <c r="H73" s="31"/>
      <c r="I73" s="31"/>
      <c r="J73" s="31"/>
      <c r="K73" s="31"/>
      <c r="L73" s="31"/>
      <c r="M73" s="31"/>
    </row>
    <row r="74" spans="2:13" x14ac:dyDescent="0.25">
      <c r="B74" s="31"/>
      <c r="C74" s="31"/>
      <c r="D74" s="31"/>
      <c r="E74" s="31"/>
      <c r="F74" s="31"/>
      <c r="G74" s="31"/>
      <c r="H74" s="31"/>
      <c r="I74" s="31"/>
      <c r="J74" s="31"/>
      <c r="K74" s="31"/>
      <c r="L74" s="31"/>
      <c r="M74" s="31"/>
    </row>
    <row r="75" spans="2:13" x14ac:dyDescent="0.25">
      <c r="B75" s="31"/>
      <c r="C75" s="31"/>
      <c r="D75" s="31"/>
      <c r="E75" s="31"/>
      <c r="F75" s="31"/>
      <c r="G75" s="31"/>
      <c r="H75" s="31"/>
      <c r="I75" s="31"/>
      <c r="J75" s="31"/>
      <c r="K75" s="31"/>
      <c r="L75" s="31"/>
      <c r="M75" s="31"/>
    </row>
    <row r="76" spans="2:13" x14ac:dyDescent="0.25">
      <c r="B76" s="31"/>
      <c r="C76" s="31"/>
      <c r="D76" s="31"/>
      <c r="E76" s="31"/>
      <c r="F76" s="31"/>
      <c r="G76" s="31"/>
      <c r="H76" s="31"/>
      <c r="I76" s="31"/>
      <c r="J76" s="31"/>
      <c r="K76" s="31"/>
      <c r="L76" s="31"/>
      <c r="M76" s="31"/>
    </row>
  </sheetData>
  <mergeCells count="3">
    <mergeCell ref="H1:I1"/>
    <mergeCell ref="B60:H61"/>
    <mergeCell ref="B4:H5"/>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23.28515625" style="24" customWidth="1"/>
    <col min="9" max="9" width="15.85546875" style="24" customWidth="1"/>
    <col min="10" max="16384" width="9.140625" style="24"/>
  </cols>
  <sheetData>
    <row r="1" spans="1:13" ht="15.95" customHeight="1" x14ac:dyDescent="0.25">
      <c r="A1" s="7">
        <v>13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2</v>
      </c>
      <c r="B4" s="33" t="s">
        <v>202</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203</v>
      </c>
      <c r="C6" s="33"/>
      <c r="D6" s="33"/>
      <c r="E6" s="44">
        <v>250000</v>
      </c>
      <c r="F6" s="33"/>
      <c r="G6" s="33"/>
      <c r="H6" s="33"/>
      <c r="I6" s="36"/>
      <c r="J6" s="31"/>
      <c r="K6" s="31"/>
      <c r="L6" s="31"/>
      <c r="M6" s="31"/>
    </row>
    <row r="7" spans="1:13" ht="15.95" customHeight="1" x14ac:dyDescent="0.25">
      <c r="A7" s="9"/>
      <c r="B7" s="33" t="s">
        <v>204</v>
      </c>
      <c r="C7" s="33"/>
      <c r="D7" s="33"/>
      <c r="E7" s="54">
        <v>0.8</v>
      </c>
      <c r="F7" s="33"/>
      <c r="G7" s="33"/>
      <c r="H7" s="33"/>
      <c r="I7" s="36"/>
      <c r="J7" s="31"/>
      <c r="K7" s="31"/>
      <c r="L7" s="31"/>
      <c r="M7" s="31"/>
    </row>
    <row r="8" spans="1:13" ht="15.95" customHeight="1" x14ac:dyDescent="0.25">
      <c r="A8" s="9"/>
      <c r="B8" s="33" t="s">
        <v>205</v>
      </c>
      <c r="C8" s="33"/>
      <c r="D8" s="33"/>
      <c r="E8" s="54">
        <v>0.1</v>
      </c>
      <c r="F8" s="33"/>
      <c r="G8" s="33"/>
      <c r="H8" s="33"/>
      <c r="I8" s="36"/>
      <c r="J8" s="31"/>
      <c r="K8" s="31"/>
      <c r="L8" s="31"/>
      <c r="M8" s="31"/>
    </row>
    <row r="9" spans="1:13" ht="15.95" customHeight="1" x14ac:dyDescent="0.25">
      <c r="A9" s="9"/>
      <c r="B9" s="33" t="s">
        <v>206</v>
      </c>
      <c r="C9" s="33"/>
      <c r="D9" s="33"/>
      <c r="E9" s="44">
        <v>2000000</v>
      </c>
      <c r="F9" s="33"/>
      <c r="G9" s="33"/>
      <c r="H9" s="33"/>
      <c r="I9" s="36"/>
      <c r="J9" s="31"/>
      <c r="K9" s="31"/>
      <c r="L9" s="31"/>
      <c r="M9" s="31"/>
    </row>
    <row r="10" spans="1:13" ht="15.95" customHeight="1" x14ac:dyDescent="0.25">
      <c r="A10" s="9"/>
      <c r="B10" s="33" t="s">
        <v>207</v>
      </c>
      <c r="C10" s="33"/>
      <c r="D10" s="33"/>
      <c r="E10" s="44">
        <v>100000</v>
      </c>
      <c r="F10" s="33"/>
      <c r="G10" s="33"/>
      <c r="H10" s="33"/>
      <c r="I10" s="36"/>
      <c r="J10" s="31"/>
      <c r="K10" s="31"/>
      <c r="L10" s="31"/>
      <c r="M10" s="31"/>
    </row>
    <row r="11" spans="1:13" ht="15.95" customHeight="1" x14ac:dyDescent="0.25">
      <c r="A11" s="9"/>
      <c r="B11" s="33" t="s">
        <v>208</v>
      </c>
      <c r="C11" s="33"/>
      <c r="D11" s="33"/>
      <c r="E11" s="54">
        <v>0.12</v>
      </c>
      <c r="F11" s="33"/>
      <c r="G11" s="33"/>
      <c r="H11" s="33"/>
      <c r="I11" s="36"/>
      <c r="J11" s="31"/>
      <c r="K11" s="31"/>
      <c r="L11" s="31"/>
      <c r="M11" s="31"/>
    </row>
    <row r="12" spans="1:13" ht="15.95" customHeight="1" x14ac:dyDescent="0.25">
      <c r="A12" s="9"/>
      <c r="B12" s="33" t="s">
        <v>209</v>
      </c>
      <c r="C12" s="33"/>
      <c r="D12" s="33"/>
      <c r="E12" s="54">
        <v>0.03</v>
      </c>
      <c r="F12" s="33"/>
      <c r="G12" s="33"/>
      <c r="H12" s="33"/>
      <c r="I12" s="36"/>
      <c r="J12" s="31"/>
      <c r="K12" s="31"/>
      <c r="L12" s="31"/>
      <c r="M12" s="31"/>
    </row>
    <row r="13" spans="1:13" ht="15.95" customHeight="1" x14ac:dyDescent="0.25">
      <c r="A13" s="9"/>
      <c r="B13" s="33" t="s">
        <v>210</v>
      </c>
      <c r="C13" s="33"/>
      <c r="D13" s="33"/>
      <c r="E13" s="54">
        <v>0.05</v>
      </c>
      <c r="F13" s="33"/>
      <c r="G13" s="33"/>
      <c r="H13" s="33"/>
      <c r="I13" s="36"/>
      <c r="J13" s="31"/>
      <c r="K13" s="31"/>
      <c r="L13" s="31"/>
      <c r="M13" s="31"/>
    </row>
    <row r="14" spans="1:13" ht="15.95" customHeight="1" x14ac:dyDescent="0.25">
      <c r="A14" s="9"/>
      <c r="B14" s="33" t="s">
        <v>211</v>
      </c>
      <c r="C14" s="33"/>
      <c r="D14" s="33"/>
      <c r="E14" s="54">
        <v>0.02</v>
      </c>
      <c r="F14" s="33"/>
      <c r="G14" s="33"/>
      <c r="H14" s="33"/>
      <c r="I14" s="36"/>
      <c r="J14" s="31"/>
      <c r="K14" s="31"/>
      <c r="L14" s="31"/>
      <c r="M14" s="31"/>
    </row>
    <row r="15" spans="1:13" ht="15.95" customHeight="1" x14ac:dyDescent="0.25">
      <c r="A15" s="9"/>
      <c r="B15" s="33" t="s">
        <v>212</v>
      </c>
      <c r="C15" s="33"/>
      <c r="D15" s="33"/>
      <c r="E15" s="54">
        <v>0.08</v>
      </c>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214</v>
      </c>
      <c r="C17" s="33"/>
      <c r="D17" s="33"/>
      <c r="E17" s="33"/>
      <c r="F17" s="33"/>
      <c r="G17" s="33"/>
      <c r="H17" s="33"/>
      <c r="I17" s="36"/>
      <c r="J17" s="31"/>
      <c r="K17" s="31"/>
      <c r="L17" s="31"/>
      <c r="M17" s="31"/>
    </row>
    <row r="18" spans="1:13" ht="15.95" customHeight="1" x14ac:dyDescent="0.25">
      <c r="A18" s="9"/>
      <c r="B18" s="33" t="s">
        <v>368</v>
      </c>
      <c r="C18" s="33"/>
      <c r="D18" s="33"/>
      <c r="E18" s="33"/>
      <c r="F18" s="33"/>
      <c r="G18" s="33"/>
      <c r="H18" s="33"/>
      <c r="I18" s="36"/>
      <c r="J18" s="31"/>
      <c r="K18" s="31"/>
      <c r="L18" s="31"/>
      <c r="M18" s="31"/>
    </row>
    <row r="19" spans="1:13" ht="15.95" customHeight="1" x14ac:dyDescent="0.25">
      <c r="A19" s="9"/>
      <c r="B19" s="33" t="s">
        <v>215</v>
      </c>
      <c r="C19" s="33"/>
      <c r="D19" s="33"/>
      <c r="E19" s="33"/>
      <c r="F19" s="33"/>
      <c r="G19" s="33"/>
      <c r="H19" s="33"/>
      <c r="I19" s="36"/>
      <c r="J19" s="31"/>
      <c r="K19" s="31"/>
      <c r="L19" s="31"/>
      <c r="M19" s="31"/>
    </row>
    <row r="20" spans="1:13" ht="15.95" customHeight="1" x14ac:dyDescent="0.25">
      <c r="A20" s="28"/>
      <c r="B20" s="33" t="s">
        <v>216</v>
      </c>
      <c r="C20" s="33"/>
      <c r="D20" s="33"/>
      <c r="E20" s="33"/>
      <c r="F20" s="33"/>
      <c r="G20" s="33"/>
      <c r="H20" s="33"/>
      <c r="I20" s="36"/>
      <c r="J20" s="31"/>
      <c r="K20" s="31"/>
      <c r="L20" s="31"/>
      <c r="M20" s="31"/>
    </row>
    <row r="21" spans="1:13" ht="15.95" customHeight="1" x14ac:dyDescent="0.25">
      <c r="A21" s="26"/>
      <c r="B21" s="33"/>
      <c r="C21" s="33"/>
      <c r="D21" s="33"/>
      <c r="E21" s="33"/>
      <c r="F21" s="33"/>
      <c r="G21" s="33"/>
      <c r="H21" s="33"/>
      <c r="I21" s="36"/>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2</v>
      </c>
      <c r="B23" s="93" t="s">
        <v>213</v>
      </c>
      <c r="C23" s="93"/>
      <c r="D23" s="93"/>
      <c r="E23" s="93"/>
      <c r="F23" s="93"/>
      <c r="G23" s="93"/>
      <c r="H23" s="93"/>
      <c r="I23" s="38"/>
      <c r="J23" s="31"/>
      <c r="K23" s="31"/>
      <c r="L23" s="31"/>
      <c r="M23" s="31"/>
    </row>
    <row r="24" spans="1:13" ht="15.95" customHeight="1" thickBot="1" x14ac:dyDescent="0.3">
      <c r="A24" s="9">
        <f>INDEX('Point Grid'!$C$8:$I$33,MATCH($A$1,'Point Grid'!$A$8:$A$33,0),MATCH(A23,'Point Grid'!$C$7:$I$7,0))</f>
        <v>2</v>
      </c>
      <c r="B24" s="93"/>
      <c r="C24" s="93"/>
      <c r="D24" s="93"/>
      <c r="E24" s="93"/>
      <c r="F24" s="93"/>
      <c r="G24" s="93"/>
      <c r="H24" s="93"/>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2">
    <mergeCell ref="B23:H24"/>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2">
    <dataValidation type="decimal" allowBlank="1" showInputMessage="1" showErrorMessage="1" sqref="A21">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2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9" style="24" customWidth="1"/>
    <col min="9" max="9" width="11.42578125" style="24" customWidth="1"/>
    <col min="10" max="16384" width="9.140625" style="24"/>
  </cols>
  <sheetData>
    <row r="1" spans="1:13" ht="15.95" customHeight="1" x14ac:dyDescent="0.25">
      <c r="A1" s="7">
        <v>14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Grid'!B:B,MATCH('14'!A1,'Point Grid'!A:A,0))</f>
        <v>1.25</v>
      </c>
      <c r="B4" s="93" t="s">
        <v>217</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93" t="s">
        <v>218</v>
      </c>
      <c r="C7" s="93"/>
      <c r="D7" s="93"/>
      <c r="E7" s="93"/>
      <c r="F7" s="93"/>
      <c r="G7" s="93"/>
      <c r="H7" s="93"/>
      <c r="I7" s="38"/>
      <c r="J7" s="31"/>
      <c r="K7" s="31"/>
      <c r="L7" s="31"/>
      <c r="M7" s="31"/>
    </row>
    <row r="8" spans="1:13" ht="15.95" customHeight="1" thickBot="1" x14ac:dyDescent="0.3">
      <c r="A8" s="9">
        <f>INDEX('Point Grid'!$C$8:$I$33,MATCH($A$1,'Point Grid'!$A$8:$A$33,0),MATCH(A7,'Point Grid'!$C$7:$I$7,0))</f>
        <v>0.5</v>
      </c>
      <c r="B8" s="93"/>
      <c r="C8" s="93"/>
      <c r="D8" s="93"/>
      <c r="E8" s="93"/>
      <c r="F8" s="93"/>
      <c r="G8" s="93"/>
      <c r="H8" s="93"/>
      <c r="I8" s="38"/>
      <c r="J8" s="31"/>
      <c r="K8" s="31"/>
      <c r="L8" s="31"/>
      <c r="M8" s="31"/>
    </row>
    <row r="9" spans="1:13" ht="15.95" customHeight="1" thickBot="1" x14ac:dyDescent="0.3">
      <c r="A9" s="5"/>
      <c r="B9" s="37"/>
      <c r="C9" s="37"/>
      <c r="D9" s="37"/>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93" t="s">
        <v>219</v>
      </c>
      <c r="C11" s="93"/>
      <c r="D11" s="93"/>
      <c r="E11" s="93"/>
      <c r="F11" s="93"/>
      <c r="G11" s="93"/>
      <c r="H11" s="93"/>
      <c r="I11" s="38"/>
      <c r="J11" s="31"/>
      <c r="K11" s="31"/>
      <c r="L11" s="31"/>
      <c r="M11" s="31"/>
    </row>
    <row r="12" spans="1:13" ht="15.95" customHeight="1" thickBot="1" x14ac:dyDescent="0.3">
      <c r="A12" s="9">
        <f>INDEX('Point Grid'!$C$8:$I$33,MATCH($A$1,'Point Grid'!$A$8:$A$33,0),MATCH(A11,'Point Grid'!$C$7:$I$7,0))</f>
        <v>0.75</v>
      </c>
      <c r="B12" s="93"/>
      <c r="C12" s="93"/>
      <c r="D12" s="93"/>
      <c r="E12" s="93"/>
      <c r="F12" s="93"/>
      <c r="G12" s="93"/>
      <c r="H12" s="93"/>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thickBot="1" x14ac:dyDescent="0.3">
      <c r="A14" s="30"/>
      <c r="B14" s="39"/>
      <c r="C14" s="39"/>
      <c r="D14" s="39"/>
      <c r="E14" s="39"/>
      <c r="F14" s="39"/>
      <c r="G14" s="39"/>
      <c r="H14" s="39"/>
      <c r="I14" s="40"/>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sheetData>
  <mergeCells count="4">
    <mergeCell ref="B11:H12"/>
    <mergeCell ref="H1:I1"/>
    <mergeCell ref="B7:H8"/>
    <mergeCell ref="B4:H5"/>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15</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2.5</v>
      </c>
      <c r="B4" s="93" t="s">
        <v>369</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93"/>
      <c r="C7" s="93"/>
      <c r="D7" s="93"/>
      <c r="E7" s="93"/>
      <c r="F7" s="93"/>
      <c r="G7" s="93"/>
      <c r="H7" s="93"/>
      <c r="I7" s="36"/>
      <c r="J7" s="31"/>
      <c r="K7" s="31"/>
      <c r="L7" s="31"/>
      <c r="M7" s="31"/>
    </row>
    <row r="8" spans="1:13" ht="15.95" customHeight="1" x14ac:dyDescent="0.25">
      <c r="A8" s="9"/>
      <c r="B8" s="33" t="s">
        <v>220</v>
      </c>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74" t="s">
        <v>221</v>
      </c>
      <c r="C10" s="74" t="s">
        <v>225</v>
      </c>
      <c r="D10" s="33"/>
      <c r="E10" s="33"/>
      <c r="F10" s="33"/>
      <c r="G10" s="33"/>
      <c r="H10" s="33"/>
      <c r="I10" s="36"/>
      <c r="J10" s="31"/>
      <c r="K10" s="31"/>
      <c r="L10" s="31"/>
      <c r="M10" s="31"/>
    </row>
    <row r="11" spans="1:13" ht="15.95" customHeight="1" x14ac:dyDescent="0.25">
      <c r="A11" s="9"/>
      <c r="B11" s="56" t="s">
        <v>222</v>
      </c>
      <c r="C11" s="78">
        <v>300000</v>
      </c>
      <c r="D11" s="33"/>
      <c r="E11" s="33"/>
      <c r="F11" s="33"/>
      <c r="G11" s="33"/>
      <c r="H11" s="33"/>
      <c r="I11" s="36"/>
      <c r="J11" s="31"/>
      <c r="K11" s="31"/>
      <c r="L11" s="31"/>
      <c r="M11" s="31"/>
    </row>
    <row r="12" spans="1:13" ht="15.95" customHeight="1" x14ac:dyDescent="0.25">
      <c r="A12" s="9"/>
      <c r="B12" s="56" t="s">
        <v>223</v>
      </c>
      <c r="C12" s="78">
        <v>200000</v>
      </c>
      <c r="D12" s="33"/>
      <c r="E12" s="33"/>
      <c r="F12" s="33"/>
      <c r="G12" s="33"/>
      <c r="H12" s="33"/>
      <c r="I12" s="36"/>
      <c r="J12" s="31"/>
      <c r="K12" s="31"/>
      <c r="L12" s="31"/>
      <c r="M12" s="31"/>
    </row>
    <row r="13" spans="1:13" ht="15.95" customHeight="1" x14ac:dyDescent="0.25">
      <c r="A13" s="9"/>
      <c r="B13" s="56" t="s">
        <v>224</v>
      </c>
      <c r="C13" s="78">
        <v>100000</v>
      </c>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t="s">
        <v>226</v>
      </c>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227</v>
      </c>
      <c r="C17" s="33"/>
      <c r="D17" s="54">
        <v>0.5</v>
      </c>
      <c r="E17" s="33"/>
      <c r="F17" s="33"/>
      <c r="G17" s="33"/>
      <c r="H17" s="33"/>
      <c r="I17" s="36"/>
      <c r="J17" s="31"/>
      <c r="K17" s="31"/>
      <c r="L17" s="31"/>
      <c r="M17" s="31"/>
    </row>
    <row r="18" spans="1:13" ht="15.95" customHeight="1" x14ac:dyDescent="0.25">
      <c r="A18" s="9"/>
      <c r="B18" s="33" t="s">
        <v>228</v>
      </c>
      <c r="C18" s="33"/>
      <c r="D18" s="54">
        <v>1.5</v>
      </c>
      <c r="E18" s="33"/>
      <c r="F18" s="33"/>
      <c r="G18" s="33"/>
      <c r="H18" s="33"/>
      <c r="I18" s="36"/>
      <c r="J18" s="31"/>
      <c r="K18" s="31"/>
      <c r="L18" s="31"/>
      <c r="M18" s="31"/>
    </row>
    <row r="19" spans="1:13" ht="15.95" customHeight="1" x14ac:dyDescent="0.25">
      <c r="A19" s="9"/>
      <c r="B19" s="33" t="s">
        <v>229</v>
      </c>
      <c r="C19" s="33"/>
      <c r="D19" s="33">
        <v>1.2</v>
      </c>
      <c r="E19" s="33"/>
      <c r="F19" s="33"/>
      <c r="G19" s="33"/>
      <c r="H19" s="33"/>
      <c r="I19" s="36"/>
      <c r="J19" s="31"/>
      <c r="K19" s="31"/>
      <c r="L19" s="31"/>
      <c r="M19" s="31"/>
    </row>
    <row r="20" spans="1:13" ht="15.95" customHeight="1" x14ac:dyDescent="0.25">
      <c r="A20" s="9"/>
      <c r="B20" s="33" t="s">
        <v>230</v>
      </c>
      <c r="C20" s="33"/>
      <c r="D20" s="44">
        <v>150000</v>
      </c>
      <c r="E20" s="33"/>
      <c r="F20" s="33"/>
      <c r="G20" s="33"/>
      <c r="H20" s="33"/>
      <c r="I20" s="36"/>
      <c r="J20" s="31"/>
      <c r="K20" s="31"/>
      <c r="L20" s="31"/>
      <c r="M20" s="31"/>
    </row>
    <row r="21" spans="1:13" ht="15.95" customHeight="1" x14ac:dyDescent="0.25">
      <c r="A21" s="9"/>
      <c r="B21" s="33" t="s">
        <v>231</v>
      </c>
      <c r="C21" s="33"/>
      <c r="D21" s="54">
        <v>0.25</v>
      </c>
      <c r="E21" s="33"/>
      <c r="F21" s="33"/>
      <c r="G21" s="33"/>
      <c r="H21" s="33"/>
      <c r="I21" s="36"/>
      <c r="J21" s="31"/>
      <c r="K21" s="31"/>
      <c r="L21" s="31"/>
      <c r="M21" s="31"/>
    </row>
    <row r="22" spans="1:13" ht="15.95" customHeight="1" x14ac:dyDescent="0.25">
      <c r="A22" s="9"/>
      <c r="B22" s="33" t="s">
        <v>232</v>
      </c>
      <c r="C22" s="33"/>
      <c r="D22" s="54">
        <v>0.6</v>
      </c>
      <c r="E22" s="33"/>
      <c r="F22" s="33"/>
      <c r="G22" s="33"/>
      <c r="H22" s="33"/>
      <c r="I22" s="36"/>
      <c r="J22" s="31"/>
      <c r="K22" s="31"/>
      <c r="L22" s="31"/>
      <c r="M22" s="31"/>
    </row>
    <row r="23" spans="1:13" ht="15.95" customHeight="1" x14ac:dyDescent="0.25">
      <c r="A23" s="9"/>
      <c r="B23" s="33" t="s">
        <v>233</v>
      </c>
      <c r="C23" s="33"/>
      <c r="D23" s="33">
        <v>1.05</v>
      </c>
      <c r="E23" s="33"/>
      <c r="F23" s="33"/>
      <c r="G23" s="33"/>
      <c r="H23" s="33"/>
      <c r="I23" s="36"/>
      <c r="J23" s="31"/>
      <c r="K23" s="31"/>
      <c r="L23" s="31"/>
      <c r="M23" s="31"/>
    </row>
    <row r="24" spans="1:13" ht="15.95" customHeight="1" x14ac:dyDescent="0.25">
      <c r="A24" s="9"/>
      <c r="B24" s="33" t="s">
        <v>234</v>
      </c>
      <c r="C24" s="33"/>
      <c r="D24" s="55">
        <v>0.44600000000000001</v>
      </c>
      <c r="E24" s="33"/>
      <c r="F24" s="33"/>
      <c r="G24" s="33"/>
      <c r="H24" s="33"/>
      <c r="I24" s="36"/>
      <c r="J24" s="31"/>
      <c r="K24" s="31"/>
      <c r="L24" s="31"/>
      <c r="M24" s="31"/>
    </row>
    <row r="25" spans="1:13" ht="15.95" customHeight="1" x14ac:dyDescent="0.25">
      <c r="A25" s="9"/>
      <c r="B25" s="33" t="s">
        <v>235</v>
      </c>
      <c r="C25" s="33"/>
      <c r="D25" s="44">
        <v>540000</v>
      </c>
      <c r="E25" s="33"/>
      <c r="F25" s="33"/>
      <c r="G25" s="33"/>
      <c r="H25" s="33"/>
      <c r="I25" s="36"/>
      <c r="J25" s="31"/>
      <c r="K25" s="31"/>
      <c r="L25" s="31"/>
      <c r="M25" s="31"/>
    </row>
    <row r="26" spans="1:13" ht="15.95" customHeight="1" x14ac:dyDescent="0.25">
      <c r="A26" s="9"/>
      <c r="B26" s="33"/>
      <c r="C26" s="33"/>
      <c r="D26" s="33"/>
      <c r="E26" s="33"/>
      <c r="F26" s="33"/>
      <c r="G26" s="33"/>
      <c r="H26" s="33"/>
      <c r="I26" s="36"/>
      <c r="J26" s="31"/>
      <c r="K26" s="31"/>
      <c r="L26" s="31"/>
      <c r="M26" s="31"/>
    </row>
    <row r="27" spans="1:13" ht="15.95" customHeight="1" x14ac:dyDescent="0.25">
      <c r="A27" s="26" t="s">
        <v>2</v>
      </c>
      <c r="B27" s="93" t="s">
        <v>236</v>
      </c>
      <c r="C27" s="93"/>
      <c r="D27" s="93"/>
      <c r="E27" s="93"/>
      <c r="F27" s="93"/>
      <c r="G27" s="93"/>
      <c r="H27" s="93"/>
      <c r="I27" s="38"/>
      <c r="J27" s="31"/>
      <c r="K27" s="31"/>
      <c r="L27" s="31"/>
      <c r="M27" s="31"/>
    </row>
    <row r="28" spans="1:13" ht="15.95" customHeight="1" thickBot="1" x14ac:dyDescent="0.3">
      <c r="A28" s="9">
        <f>INDEX('Point Grid'!$C$8:$I$33,MATCH($A$1,'Point Grid'!$A$8:$A$33,0),MATCH(A27,'Point Grid'!$C$7:$I$7,0))</f>
        <v>2</v>
      </c>
      <c r="B28" s="93"/>
      <c r="C28" s="93"/>
      <c r="D28" s="93"/>
      <c r="E28" s="93"/>
      <c r="F28" s="93"/>
      <c r="G28" s="93"/>
      <c r="H28" s="93"/>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3</v>
      </c>
      <c r="B31" s="93" t="s">
        <v>237</v>
      </c>
      <c r="C31" s="93"/>
      <c r="D31" s="93"/>
      <c r="E31" s="93"/>
      <c r="F31" s="93"/>
      <c r="G31" s="93"/>
      <c r="H31" s="93"/>
      <c r="I31" s="38"/>
      <c r="J31" s="31"/>
      <c r="K31" s="31"/>
      <c r="L31" s="31"/>
      <c r="M31" s="31"/>
    </row>
    <row r="32" spans="1:13" ht="15.95" customHeight="1" thickBot="1" x14ac:dyDescent="0.3">
      <c r="A32" s="9">
        <f>INDEX('Point Grid'!$C$8:$I$33,MATCH($A$1,'Point Grid'!$A$8:$A$33,0),MATCH(A31,'Point Grid'!$C$7:$I$7,0))</f>
        <v>0.5</v>
      </c>
      <c r="B32" s="93"/>
      <c r="C32" s="93"/>
      <c r="D32" s="93"/>
      <c r="E32" s="93"/>
      <c r="F32" s="93"/>
      <c r="G32" s="93"/>
      <c r="H32" s="93"/>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4">
    <mergeCell ref="H1:I1"/>
    <mergeCell ref="B27:H28"/>
    <mergeCell ref="B31:H32"/>
    <mergeCell ref="B4:H7"/>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5"/>
  <sheetViews>
    <sheetView zoomScaleNormal="100" workbookViewId="0"/>
  </sheetViews>
  <sheetFormatPr defaultColWidth="9.140625" defaultRowHeight="15" x14ac:dyDescent="0.25"/>
  <cols>
    <col min="1" max="1" width="9.140625" style="24"/>
    <col min="2" max="2" width="18.85546875" style="24" customWidth="1"/>
    <col min="3" max="8" width="13.28515625" style="24" customWidth="1"/>
    <col min="9" max="9" width="11.42578125" style="24" customWidth="1"/>
    <col min="10" max="16384" width="9.140625" style="24"/>
  </cols>
  <sheetData>
    <row r="1" spans="1:13" ht="15.95" customHeight="1" x14ac:dyDescent="0.25">
      <c r="A1" s="7">
        <v>16</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1.75</v>
      </c>
      <c r="B4" s="33" t="s">
        <v>70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74"/>
      <c r="C6" s="100" t="s">
        <v>251</v>
      </c>
      <c r="D6" s="100"/>
      <c r="E6" s="100"/>
      <c r="F6" s="100"/>
      <c r="G6" s="100"/>
      <c r="H6" s="100"/>
      <c r="I6" s="36"/>
      <c r="J6" s="31"/>
      <c r="K6" s="31"/>
      <c r="L6" s="31"/>
      <c r="M6" s="31"/>
    </row>
    <row r="7" spans="1:13" ht="15.95" customHeight="1" x14ac:dyDescent="0.25">
      <c r="A7" s="9"/>
      <c r="B7" s="74" t="s">
        <v>238</v>
      </c>
      <c r="C7" s="74" t="s">
        <v>245</v>
      </c>
      <c r="D7" s="74" t="s">
        <v>246</v>
      </c>
      <c r="E7" s="74" t="s">
        <v>247</v>
      </c>
      <c r="F7" s="74" t="s">
        <v>248</v>
      </c>
      <c r="G7" s="74" t="s">
        <v>249</v>
      </c>
      <c r="H7" s="74" t="s">
        <v>250</v>
      </c>
      <c r="I7" s="36"/>
      <c r="J7" s="31"/>
      <c r="K7" s="31"/>
      <c r="L7" s="31"/>
      <c r="M7" s="31"/>
    </row>
    <row r="8" spans="1:13" ht="15.95" customHeight="1" x14ac:dyDescent="0.25">
      <c r="A8" s="9"/>
      <c r="B8" s="56" t="s">
        <v>239</v>
      </c>
      <c r="C8" s="71">
        <v>4898</v>
      </c>
      <c r="D8" s="71">
        <v>7349</v>
      </c>
      <c r="E8" s="71">
        <v>7571</v>
      </c>
      <c r="F8" s="71">
        <v>7647</v>
      </c>
      <c r="G8" s="71">
        <v>7647</v>
      </c>
      <c r="H8" s="71">
        <v>7647</v>
      </c>
      <c r="I8" s="36"/>
      <c r="J8" s="31"/>
      <c r="K8" s="31"/>
      <c r="L8" s="31"/>
      <c r="M8" s="31"/>
    </row>
    <row r="9" spans="1:13" ht="15.95" customHeight="1" x14ac:dyDescent="0.25">
      <c r="A9" s="9"/>
      <c r="B9" s="56" t="s">
        <v>240</v>
      </c>
      <c r="C9" s="71">
        <v>5576</v>
      </c>
      <c r="D9" s="71">
        <v>6786</v>
      </c>
      <c r="E9" s="71">
        <v>7487</v>
      </c>
      <c r="F9" s="71">
        <v>7569</v>
      </c>
      <c r="G9" s="71">
        <v>7569</v>
      </c>
      <c r="H9" s="71"/>
      <c r="I9" s="36"/>
      <c r="J9" s="31"/>
      <c r="K9" s="31"/>
      <c r="L9" s="31"/>
      <c r="M9" s="31"/>
    </row>
    <row r="10" spans="1:13" ht="15.95" customHeight="1" x14ac:dyDescent="0.25">
      <c r="A10" s="9"/>
      <c r="B10" s="56" t="s">
        <v>241</v>
      </c>
      <c r="C10" s="71">
        <v>6580</v>
      </c>
      <c r="D10" s="71">
        <v>10215</v>
      </c>
      <c r="E10" s="71">
        <v>10618</v>
      </c>
      <c r="F10" s="71">
        <v>10724</v>
      </c>
      <c r="G10" s="71"/>
      <c r="H10" s="71"/>
      <c r="I10" s="36"/>
      <c r="J10" s="31"/>
      <c r="K10" s="31"/>
      <c r="L10" s="31"/>
      <c r="M10" s="31"/>
    </row>
    <row r="11" spans="1:13" ht="15.95" customHeight="1" x14ac:dyDescent="0.25">
      <c r="A11" s="9"/>
      <c r="B11" s="56" t="s">
        <v>242</v>
      </c>
      <c r="C11" s="71">
        <v>7514</v>
      </c>
      <c r="D11" s="71">
        <v>9564</v>
      </c>
      <c r="E11" s="71">
        <v>10953</v>
      </c>
      <c r="F11" s="71"/>
      <c r="G11" s="71"/>
      <c r="H11" s="71"/>
      <c r="I11" s="36"/>
      <c r="J11" s="31"/>
      <c r="K11" s="31"/>
      <c r="L11" s="31"/>
      <c r="M11" s="31"/>
    </row>
    <row r="12" spans="1:13" ht="15.95" customHeight="1" x14ac:dyDescent="0.25">
      <c r="A12" s="9"/>
      <c r="B12" s="56" t="s">
        <v>243</v>
      </c>
      <c r="C12" s="71">
        <v>8894</v>
      </c>
      <c r="D12" s="71">
        <v>13807</v>
      </c>
      <c r="E12" s="71"/>
      <c r="F12" s="71"/>
      <c r="G12" s="71"/>
      <c r="H12" s="71"/>
      <c r="I12" s="36"/>
      <c r="J12" s="31"/>
      <c r="K12" s="31"/>
      <c r="L12" s="31"/>
      <c r="M12" s="31"/>
    </row>
    <row r="13" spans="1:13" ht="15.95" customHeight="1" x14ac:dyDescent="0.25">
      <c r="A13" s="9"/>
      <c r="B13" s="56" t="s">
        <v>244</v>
      </c>
      <c r="C13" s="71">
        <v>10265</v>
      </c>
      <c r="D13" s="71"/>
      <c r="E13" s="71"/>
      <c r="F13" s="71"/>
      <c r="G13" s="71"/>
      <c r="H13" s="71"/>
      <c r="I13" s="36"/>
      <c r="J13" s="31"/>
      <c r="K13" s="31"/>
      <c r="L13" s="31"/>
      <c r="M13" s="31"/>
    </row>
    <row r="14" spans="1:13" ht="15.95" customHeight="1" x14ac:dyDescent="0.25">
      <c r="A14" s="9"/>
      <c r="B14" s="56"/>
      <c r="C14" s="56"/>
      <c r="D14" s="56"/>
      <c r="E14" s="56"/>
      <c r="F14" s="56"/>
      <c r="G14" s="56"/>
      <c r="H14" s="56"/>
      <c r="I14" s="36"/>
      <c r="J14" s="31"/>
      <c r="K14" s="31"/>
      <c r="L14" s="31"/>
      <c r="M14" s="31"/>
    </row>
    <row r="15" spans="1:13" ht="15.95" customHeight="1" x14ac:dyDescent="0.25">
      <c r="A15" s="9"/>
      <c r="B15" s="74"/>
      <c r="C15" s="100" t="s">
        <v>252</v>
      </c>
      <c r="D15" s="100"/>
      <c r="E15" s="100"/>
      <c r="F15" s="100"/>
      <c r="G15" s="100"/>
      <c r="H15" s="100"/>
      <c r="I15" s="36"/>
      <c r="J15" s="31"/>
      <c r="K15" s="31"/>
      <c r="L15" s="31"/>
      <c r="M15" s="31"/>
    </row>
    <row r="16" spans="1:13" ht="15.95" customHeight="1" x14ac:dyDescent="0.25">
      <c r="A16" s="9"/>
      <c r="B16" s="74" t="s">
        <v>238</v>
      </c>
      <c r="C16" s="75" t="s">
        <v>253</v>
      </c>
      <c r="D16" s="75" t="s">
        <v>254</v>
      </c>
      <c r="E16" s="75" t="s">
        <v>255</v>
      </c>
      <c r="F16" s="75" t="s">
        <v>256</v>
      </c>
      <c r="G16" s="75" t="s">
        <v>257</v>
      </c>
      <c r="H16" s="74"/>
      <c r="I16" s="36"/>
      <c r="J16" s="31"/>
      <c r="K16" s="31"/>
      <c r="L16" s="31"/>
      <c r="M16" s="31"/>
    </row>
    <row r="17" spans="1:13" ht="15.95" customHeight="1" x14ac:dyDescent="0.25">
      <c r="A17" s="9"/>
      <c r="B17" s="56" t="s">
        <v>239</v>
      </c>
      <c r="C17" s="73">
        <v>1.5</v>
      </c>
      <c r="D17" s="73">
        <v>1.03</v>
      </c>
      <c r="E17" s="73">
        <v>1.01</v>
      </c>
      <c r="F17" s="73">
        <v>1</v>
      </c>
      <c r="G17" s="73">
        <v>1</v>
      </c>
      <c r="H17" s="56"/>
      <c r="I17" s="36"/>
      <c r="J17" s="31"/>
      <c r="K17" s="31"/>
      <c r="L17" s="31"/>
      <c r="M17" s="31"/>
    </row>
    <row r="18" spans="1:13" ht="15.95" customHeight="1" x14ac:dyDescent="0.25">
      <c r="A18" s="9"/>
      <c r="B18" s="56" t="s">
        <v>240</v>
      </c>
      <c r="C18" s="73">
        <v>1.2170000000000001</v>
      </c>
      <c r="D18" s="73">
        <v>1.103</v>
      </c>
      <c r="E18" s="73">
        <v>1.0109999999999999</v>
      </c>
      <c r="F18" s="73">
        <v>1</v>
      </c>
      <c r="G18" s="73"/>
      <c r="H18" s="56"/>
      <c r="I18" s="36"/>
      <c r="J18" s="31"/>
      <c r="K18" s="31"/>
      <c r="L18" s="31"/>
      <c r="M18" s="31"/>
    </row>
    <row r="19" spans="1:13" ht="15.95" customHeight="1" x14ac:dyDescent="0.25">
      <c r="A19" s="9"/>
      <c r="B19" s="56" t="s">
        <v>241</v>
      </c>
      <c r="C19" s="73">
        <v>1.552</v>
      </c>
      <c r="D19" s="73">
        <v>1.0389999999999999</v>
      </c>
      <c r="E19" s="73">
        <v>1.01</v>
      </c>
      <c r="F19" s="73"/>
      <c r="G19" s="73"/>
      <c r="H19" s="56"/>
      <c r="I19" s="36"/>
      <c r="J19" s="31"/>
      <c r="K19" s="31"/>
      <c r="L19" s="31"/>
      <c r="M19" s="31"/>
    </row>
    <row r="20" spans="1:13" ht="15.95" customHeight="1" x14ac:dyDescent="0.25">
      <c r="A20" s="9"/>
      <c r="B20" s="56" t="s">
        <v>242</v>
      </c>
      <c r="C20" s="73">
        <v>1.2729999999999999</v>
      </c>
      <c r="D20" s="73">
        <v>1.145</v>
      </c>
      <c r="E20" s="73"/>
      <c r="F20" s="73"/>
      <c r="G20" s="73"/>
      <c r="H20" s="56"/>
      <c r="I20" s="36"/>
      <c r="J20" s="31"/>
      <c r="K20" s="31"/>
      <c r="L20" s="31"/>
      <c r="M20" s="31"/>
    </row>
    <row r="21" spans="1:13" ht="15.95" customHeight="1" x14ac:dyDescent="0.25">
      <c r="A21" s="9"/>
      <c r="B21" s="56" t="s">
        <v>243</v>
      </c>
      <c r="C21" s="73">
        <v>1.552</v>
      </c>
      <c r="D21" s="73"/>
      <c r="E21" s="73"/>
      <c r="F21" s="73"/>
      <c r="G21" s="73"/>
      <c r="H21" s="56"/>
      <c r="I21" s="36"/>
      <c r="J21" s="31"/>
      <c r="K21" s="31"/>
      <c r="L21" s="31"/>
      <c r="M21" s="31"/>
    </row>
    <row r="22" spans="1:13" ht="15.95" customHeight="1" x14ac:dyDescent="0.25">
      <c r="A22" s="9"/>
      <c r="B22" s="33"/>
      <c r="C22" s="33"/>
      <c r="D22" s="33"/>
      <c r="E22" s="33"/>
      <c r="F22" s="33"/>
      <c r="G22" s="33"/>
      <c r="H22" s="33"/>
      <c r="I22" s="36"/>
      <c r="J22" s="31"/>
      <c r="K22" s="31"/>
      <c r="L22" s="31"/>
      <c r="M22" s="31"/>
    </row>
    <row r="23" spans="1:13" ht="15.95" customHeight="1" x14ac:dyDescent="0.25">
      <c r="A23" s="28"/>
      <c r="B23" s="33" t="s">
        <v>258</v>
      </c>
      <c r="C23" s="33"/>
      <c r="D23" s="33"/>
      <c r="E23" s="33"/>
      <c r="F23" s="33"/>
      <c r="G23" s="33"/>
      <c r="H23" s="33"/>
      <c r="I23" s="36"/>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2</v>
      </c>
      <c r="B25" s="93" t="s">
        <v>259</v>
      </c>
      <c r="C25" s="93"/>
      <c r="D25" s="93"/>
      <c r="E25" s="93"/>
      <c r="F25" s="93"/>
      <c r="G25" s="93"/>
      <c r="H25" s="93"/>
      <c r="I25" s="38"/>
      <c r="J25" s="31"/>
      <c r="K25" s="31"/>
      <c r="L25" s="31"/>
      <c r="M25" s="31"/>
    </row>
    <row r="26" spans="1:13" ht="15.95" customHeight="1" thickBot="1" x14ac:dyDescent="0.3">
      <c r="A26" s="9">
        <f>INDEX('Point Grid'!$C$8:$I$33,MATCH($A$1,'Point Grid'!$A$8:$A$33,0),MATCH(A25,'Point Grid'!$C$7:$I$7,0))</f>
        <v>1.25</v>
      </c>
      <c r="B26" s="93"/>
      <c r="C26" s="93"/>
      <c r="D26" s="93"/>
      <c r="E26" s="93"/>
      <c r="F26" s="93"/>
      <c r="G26" s="93"/>
      <c r="H26" s="93"/>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3</v>
      </c>
      <c r="B29" s="93" t="s">
        <v>260</v>
      </c>
      <c r="C29" s="93"/>
      <c r="D29" s="93"/>
      <c r="E29" s="93"/>
      <c r="F29" s="93"/>
      <c r="G29" s="93"/>
      <c r="H29" s="93"/>
      <c r="I29" s="38"/>
      <c r="J29" s="31"/>
      <c r="K29" s="31"/>
      <c r="L29" s="31"/>
      <c r="M29" s="31"/>
    </row>
    <row r="30" spans="1:13" ht="15.95" customHeight="1" thickBot="1" x14ac:dyDescent="0.3">
      <c r="A30" s="9">
        <f>INDEX('Point Grid'!$C$8:$I$33,MATCH($A$1,'Point Grid'!$A$8:$A$33,0),MATCH(A29,'Point Grid'!$C$7:$I$7,0))</f>
        <v>0.5</v>
      </c>
      <c r="B30" s="93"/>
      <c r="C30" s="93"/>
      <c r="D30" s="93"/>
      <c r="E30" s="93"/>
      <c r="F30" s="93"/>
      <c r="G30" s="93"/>
      <c r="H30" s="93"/>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5">
    <mergeCell ref="H1:I1"/>
    <mergeCell ref="B25:H26"/>
    <mergeCell ref="B29:H30"/>
    <mergeCell ref="C6:H6"/>
    <mergeCell ref="C15:H15"/>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3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5" width="19.42578125" style="24" customWidth="1"/>
    <col min="6" max="9" width="11.42578125" style="24" customWidth="1"/>
    <col min="10" max="16384" width="9.140625" style="24"/>
  </cols>
  <sheetData>
    <row r="1" spans="1:13" ht="15.95" customHeight="1" x14ac:dyDescent="0.25">
      <c r="A1" s="7">
        <v>17</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1.25</v>
      </c>
      <c r="B4" s="33" t="s">
        <v>261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42" customHeight="1" x14ac:dyDescent="0.25">
      <c r="A6" s="9"/>
      <c r="B6" s="77" t="s">
        <v>98</v>
      </c>
      <c r="C6" s="77" t="s">
        <v>262</v>
      </c>
      <c r="D6" s="77" t="s">
        <v>263</v>
      </c>
      <c r="E6" s="77" t="s">
        <v>264</v>
      </c>
      <c r="F6" s="33"/>
      <c r="G6" s="33"/>
      <c r="H6" s="33"/>
      <c r="I6" s="36"/>
      <c r="J6" s="31"/>
      <c r="K6" s="31"/>
      <c r="L6" s="31"/>
      <c r="M6" s="31"/>
    </row>
    <row r="7" spans="1:13" ht="15.95" customHeight="1" x14ac:dyDescent="0.25">
      <c r="A7" s="9"/>
      <c r="B7" s="56">
        <v>2010</v>
      </c>
      <c r="C7" s="78">
        <v>30</v>
      </c>
      <c r="D7" s="56">
        <v>1.0049999999999999</v>
      </c>
      <c r="E7" s="56">
        <v>1.105</v>
      </c>
      <c r="F7" s="33"/>
      <c r="G7" s="33"/>
      <c r="H7" s="33"/>
      <c r="I7" s="36"/>
      <c r="J7" s="31"/>
      <c r="K7" s="31"/>
      <c r="L7" s="31"/>
      <c r="M7" s="31"/>
    </row>
    <row r="8" spans="1:13" ht="15.95" customHeight="1" x14ac:dyDescent="0.25">
      <c r="A8" s="9"/>
      <c r="B8" s="56">
        <v>2011</v>
      </c>
      <c r="C8" s="78">
        <v>60</v>
      </c>
      <c r="D8" s="56">
        <v>1.0349999999999999</v>
      </c>
      <c r="E8" s="56">
        <v>1.2350000000000001</v>
      </c>
      <c r="F8" s="33"/>
      <c r="G8" s="33"/>
      <c r="H8" s="33"/>
      <c r="I8" s="36"/>
      <c r="J8" s="31"/>
      <c r="K8" s="31"/>
      <c r="L8" s="31"/>
      <c r="M8" s="31"/>
    </row>
    <row r="9" spans="1:13" ht="15.95" customHeight="1" x14ac:dyDescent="0.25">
      <c r="A9" s="9"/>
      <c r="B9" s="56">
        <v>2012</v>
      </c>
      <c r="C9" s="78">
        <v>110</v>
      </c>
      <c r="D9" s="73">
        <v>1.1200000000000001</v>
      </c>
      <c r="E9" s="73">
        <v>1.56</v>
      </c>
      <c r="F9" s="33"/>
      <c r="G9" s="33"/>
      <c r="H9" s="33"/>
      <c r="I9" s="36"/>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2</v>
      </c>
      <c r="B11" s="93" t="s">
        <v>370</v>
      </c>
      <c r="C11" s="93"/>
      <c r="D11" s="93"/>
      <c r="E11" s="93"/>
      <c r="F11" s="93"/>
      <c r="G11" s="93"/>
      <c r="H11" s="93"/>
      <c r="I11" s="38"/>
      <c r="J11" s="31"/>
      <c r="K11" s="31"/>
      <c r="L11" s="31"/>
      <c r="M11" s="31"/>
    </row>
    <row r="12" spans="1:13" ht="15.95" customHeight="1" thickBot="1" x14ac:dyDescent="0.3">
      <c r="A12" s="9">
        <f>INDEX('Point Grid'!$C$8:$I$33,MATCH($A$1,'Point Grid'!$A$8:$A$33,0),MATCH(A11,'Point Grid'!$C$7:$I$7,0))</f>
        <v>0.5</v>
      </c>
      <c r="B12" s="93"/>
      <c r="C12" s="93"/>
      <c r="D12" s="93"/>
      <c r="E12" s="93"/>
      <c r="F12" s="93"/>
      <c r="G12" s="93"/>
      <c r="H12" s="93"/>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3</v>
      </c>
      <c r="B15" s="93" t="s">
        <v>265</v>
      </c>
      <c r="C15" s="93"/>
      <c r="D15" s="93"/>
      <c r="E15" s="93"/>
      <c r="F15" s="93"/>
      <c r="G15" s="93"/>
      <c r="H15" s="93"/>
      <c r="I15" s="38"/>
      <c r="J15" s="31"/>
      <c r="K15" s="31"/>
      <c r="L15" s="31"/>
      <c r="M15" s="31"/>
    </row>
    <row r="16" spans="1:13" ht="15.95" customHeight="1" thickBot="1" x14ac:dyDescent="0.3">
      <c r="A16" s="9">
        <f>INDEX('Point Grid'!$C$8:$I$33,MATCH($A$1,'Point Grid'!$A$8:$A$33,0),MATCH(A15,'Point Grid'!$C$7:$I$7,0))</f>
        <v>0.5</v>
      </c>
      <c r="B16" s="93"/>
      <c r="C16" s="93"/>
      <c r="D16" s="93"/>
      <c r="E16" s="93"/>
      <c r="F16" s="93"/>
      <c r="G16" s="93"/>
      <c r="H16" s="93"/>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4</v>
      </c>
      <c r="B19" s="93" t="s">
        <v>266</v>
      </c>
      <c r="C19" s="93"/>
      <c r="D19" s="93"/>
      <c r="E19" s="93"/>
      <c r="F19" s="93"/>
      <c r="G19" s="93"/>
      <c r="H19" s="93"/>
      <c r="I19" s="38"/>
      <c r="J19" s="31"/>
      <c r="K19" s="31"/>
      <c r="L19" s="31"/>
      <c r="M19" s="31"/>
    </row>
    <row r="20" spans="1:13" ht="15.95" customHeight="1" thickBot="1" x14ac:dyDescent="0.3">
      <c r="A20" s="9">
        <f>INDEX('Point Grid'!$C$8:$I$33,MATCH($A$1,'Point Grid'!$A$8:$A$33,0),MATCH(A19,'Point Grid'!$C$7:$I$7,0))</f>
        <v>0.25</v>
      </c>
      <c r="B20" s="93"/>
      <c r="C20" s="93"/>
      <c r="D20" s="93"/>
      <c r="E20" s="93"/>
      <c r="F20" s="93"/>
      <c r="G20" s="93"/>
      <c r="H20" s="93"/>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thickBot="1" x14ac:dyDescent="0.3">
      <c r="A22" s="30"/>
      <c r="B22" s="39"/>
      <c r="C22" s="39"/>
      <c r="D22" s="39"/>
      <c r="E22" s="39"/>
      <c r="F22" s="39"/>
      <c r="G22" s="39"/>
      <c r="H22" s="39"/>
      <c r="I22" s="40"/>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sheetData>
  <mergeCells count="4">
    <mergeCell ref="H1:I1"/>
    <mergeCell ref="B11:H12"/>
    <mergeCell ref="B15:H16"/>
    <mergeCell ref="B19:H20"/>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18</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2</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93" t="s">
        <v>267</v>
      </c>
      <c r="C6" s="93"/>
      <c r="D6" s="93"/>
      <c r="E6" s="93"/>
      <c r="F6" s="93"/>
      <c r="G6" s="93"/>
      <c r="H6" s="93"/>
      <c r="I6" s="38"/>
      <c r="J6" s="31"/>
      <c r="K6" s="31"/>
      <c r="L6" s="31"/>
      <c r="M6" s="31"/>
    </row>
    <row r="7" spans="1:13" ht="15.95" customHeight="1" thickBot="1" x14ac:dyDescent="0.3">
      <c r="A7" s="9">
        <f>INDEX('Point Grid'!$C$8:$I$33,MATCH($A$1,'Point Grid'!$A$8:$A$33,0),MATCH(A6,'Point Grid'!$C$7:$I$7,0))</f>
        <v>0.25</v>
      </c>
      <c r="B7" s="93"/>
      <c r="C7" s="93"/>
      <c r="D7" s="93"/>
      <c r="E7" s="93"/>
      <c r="F7" s="93"/>
      <c r="G7" s="93"/>
      <c r="H7" s="93"/>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93" t="s">
        <v>268</v>
      </c>
      <c r="C10" s="93"/>
      <c r="D10" s="93"/>
      <c r="E10" s="93"/>
      <c r="F10" s="93"/>
      <c r="G10" s="93"/>
      <c r="H10" s="93"/>
      <c r="I10" s="38"/>
      <c r="J10" s="31"/>
      <c r="K10" s="31"/>
      <c r="L10" s="31"/>
      <c r="M10" s="31"/>
    </row>
    <row r="11" spans="1:13" ht="15.95" customHeight="1" thickBot="1" x14ac:dyDescent="0.3">
      <c r="A11" s="9">
        <f>INDEX('Point Grid'!$C$8:$I$33,MATCH($A$1,'Point Grid'!$A$8:$A$33,0),MATCH(A10,'Point Grid'!$C$7:$I$7,0))</f>
        <v>0.5</v>
      </c>
      <c r="B11" s="93"/>
      <c r="C11" s="93"/>
      <c r="D11" s="93"/>
      <c r="E11" s="93"/>
      <c r="F11" s="93"/>
      <c r="G11" s="93"/>
      <c r="H11" s="93"/>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93" t="s">
        <v>269</v>
      </c>
      <c r="C14" s="93"/>
      <c r="D14" s="93"/>
      <c r="E14" s="93"/>
      <c r="F14" s="93"/>
      <c r="G14" s="93"/>
      <c r="H14" s="93"/>
      <c r="I14" s="38"/>
      <c r="J14" s="31"/>
      <c r="K14" s="31"/>
      <c r="L14" s="31"/>
      <c r="M14" s="31"/>
    </row>
    <row r="15" spans="1:13" ht="15.95" customHeight="1" thickBot="1" x14ac:dyDescent="0.3">
      <c r="A15" s="9">
        <f>INDEX('Point Grid'!$C$8:$I$33,MATCH($A$1,'Point Grid'!$A$8:$A$33,0),MATCH(A14,'Point Grid'!$C$7:$I$7,0))</f>
        <v>0.25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93" t="s">
        <v>270</v>
      </c>
      <c r="C18" s="93"/>
      <c r="D18" s="93"/>
      <c r="E18" s="93"/>
      <c r="F18" s="93"/>
      <c r="G18" s="93"/>
      <c r="H18" s="93"/>
      <c r="I18" s="38"/>
      <c r="J18" s="31"/>
      <c r="K18" s="31"/>
      <c r="L18" s="31"/>
      <c r="M18" s="31"/>
    </row>
    <row r="19" spans="1:13" ht="15.95" customHeight="1" thickBot="1" x14ac:dyDescent="0.3">
      <c r="A19" s="9">
        <f>INDEX('Point Grid'!$C$8:$I$33,MATCH($A$1,'Point Grid'!$A$8:$A$33,0),MATCH(A18,'Point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6</v>
      </c>
      <c r="B22" s="93" t="s">
        <v>271</v>
      </c>
      <c r="C22" s="93"/>
      <c r="D22" s="93"/>
      <c r="E22" s="93"/>
      <c r="F22" s="93"/>
      <c r="G22" s="93"/>
      <c r="H22" s="93"/>
      <c r="I22" s="38"/>
      <c r="J22" s="31"/>
      <c r="K22" s="31"/>
      <c r="L22" s="31"/>
      <c r="M22" s="31"/>
    </row>
    <row r="23" spans="1:13" ht="15.95" customHeight="1" thickBot="1" x14ac:dyDescent="0.3">
      <c r="A23" s="9">
        <f>INDEX('Point Grid'!$C$8:$I$33,MATCH($A$1,'Point Grid'!$A$8:$A$33,0),MATCH(A22,'Point Grid'!$C$7:$I$7,0))</f>
        <v>0.5</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22:H23"/>
    <mergeCell ref="B10:H11"/>
    <mergeCell ref="B14:H15"/>
    <mergeCell ref="B18:H19"/>
    <mergeCell ref="H1:I1"/>
    <mergeCell ref="B6:H7"/>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3.28515625" style="24" customWidth="1"/>
    <col min="6" max="7" width="11.42578125" style="24" customWidth="1"/>
    <col min="8" max="8" width="19.5703125" style="24" customWidth="1"/>
    <col min="9" max="9" width="11.42578125" style="24" customWidth="1"/>
    <col min="10" max="16384" width="9.140625" style="24"/>
  </cols>
  <sheetData>
    <row r="1" spans="1:13" ht="15.95" customHeight="1" x14ac:dyDescent="0.25">
      <c r="A1" s="7">
        <v>19</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3.25</v>
      </c>
      <c r="B4" s="33" t="s">
        <v>70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101" t="s">
        <v>98</v>
      </c>
      <c r="C6" s="94" t="s">
        <v>275</v>
      </c>
      <c r="D6" s="94"/>
      <c r="E6" s="94" t="s">
        <v>274</v>
      </c>
      <c r="F6" s="33"/>
      <c r="G6" s="33"/>
      <c r="H6" s="33"/>
      <c r="I6" s="36"/>
      <c r="J6" s="31"/>
      <c r="K6" s="31"/>
      <c r="L6" s="31"/>
      <c r="M6" s="31"/>
    </row>
    <row r="7" spans="1:13" ht="15.95" customHeight="1" x14ac:dyDescent="0.25">
      <c r="A7" s="9"/>
      <c r="B7" s="102"/>
      <c r="C7" s="42" t="s">
        <v>272</v>
      </c>
      <c r="D7" s="42" t="s">
        <v>273</v>
      </c>
      <c r="E7" s="94"/>
      <c r="F7" s="33"/>
      <c r="G7" s="33"/>
      <c r="H7" s="33"/>
      <c r="I7" s="36"/>
      <c r="J7" s="31"/>
      <c r="K7" s="31"/>
      <c r="L7" s="31"/>
      <c r="M7" s="31"/>
    </row>
    <row r="8" spans="1:13" ht="15.95" customHeight="1" x14ac:dyDescent="0.25">
      <c r="A8" s="9"/>
      <c r="B8" s="42">
        <v>2010</v>
      </c>
      <c r="C8" s="61">
        <v>1549</v>
      </c>
      <c r="D8" s="52">
        <v>22418</v>
      </c>
      <c r="E8" s="52">
        <v>63438</v>
      </c>
      <c r="F8" s="33"/>
      <c r="G8" s="33"/>
      <c r="H8" s="33"/>
      <c r="I8" s="36"/>
      <c r="J8" s="31"/>
      <c r="K8" s="31"/>
      <c r="L8" s="31"/>
      <c r="M8" s="31"/>
    </row>
    <row r="9" spans="1:13" ht="15.95" customHeight="1" x14ac:dyDescent="0.25">
      <c r="A9" s="9"/>
      <c r="B9" s="42">
        <v>2011</v>
      </c>
      <c r="C9" s="61">
        <v>1455</v>
      </c>
      <c r="D9" s="52">
        <v>18730</v>
      </c>
      <c r="E9" s="52">
        <v>62893</v>
      </c>
      <c r="F9" s="33"/>
      <c r="G9" s="33"/>
      <c r="H9" s="33"/>
      <c r="I9" s="36"/>
      <c r="J9" s="31"/>
      <c r="K9" s="31"/>
      <c r="L9" s="31"/>
      <c r="M9" s="31"/>
    </row>
    <row r="10" spans="1:13" ht="15.95" customHeight="1" x14ac:dyDescent="0.25">
      <c r="A10" s="9"/>
      <c r="B10" s="42">
        <v>2012</v>
      </c>
      <c r="C10" s="61">
        <v>1023</v>
      </c>
      <c r="D10" s="52">
        <v>12501</v>
      </c>
      <c r="E10" s="52">
        <v>67005</v>
      </c>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101" t="s">
        <v>276</v>
      </c>
      <c r="C12" s="94" t="s">
        <v>277</v>
      </c>
      <c r="D12" s="94"/>
      <c r="E12" s="33"/>
      <c r="F12" s="33"/>
      <c r="G12" s="33"/>
      <c r="H12" s="33"/>
      <c r="I12" s="36"/>
      <c r="J12" s="31"/>
      <c r="K12" s="31"/>
      <c r="L12" s="31"/>
      <c r="M12" s="31"/>
    </row>
    <row r="13" spans="1:13" ht="15.95" customHeight="1" x14ac:dyDescent="0.25">
      <c r="A13" s="9"/>
      <c r="B13" s="102"/>
      <c r="C13" s="42" t="s">
        <v>272</v>
      </c>
      <c r="D13" s="42" t="s">
        <v>273</v>
      </c>
      <c r="E13" s="33"/>
      <c r="F13" s="33"/>
      <c r="G13" s="33"/>
      <c r="H13" s="33"/>
      <c r="I13" s="36"/>
      <c r="J13" s="31"/>
      <c r="K13" s="31"/>
      <c r="L13" s="31"/>
      <c r="M13" s="31"/>
    </row>
    <row r="14" spans="1:13" ht="15.95" customHeight="1" x14ac:dyDescent="0.25">
      <c r="A14" s="9"/>
      <c r="B14" s="42">
        <v>12</v>
      </c>
      <c r="C14" s="79">
        <v>0.85</v>
      </c>
      <c r="D14" s="79">
        <v>0.43</v>
      </c>
      <c r="E14" s="33"/>
      <c r="F14" s="33"/>
      <c r="G14" s="33"/>
      <c r="H14" s="33"/>
      <c r="I14" s="36"/>
      <c r="J14" s="31"/>
      <c r="K14" s="31"/>
      <c r="L14" s="31"/>
      <c r="M14" s="31"/>
    </row>
    <row r="15" spans="1:13" ht="15.95" customHeight="1" x14ac:dyDescent="0.25">
      <c r="A15" s="9"/>
      <c r="B15" s="42">
        <v>24</v>
      </c>
      <c r="C15" s="79">
        <v>0.95</v>
      </c>
      <c r="D15" s="79">
        <v>0.67</v>
      </c>
      <c r="E15" s="33"/>
      <c r="F15" s="33"/>
      <c r="G15" s="33"/>
      <c r="H15" s="33"/>
      <c r="I15" s="36"/>
      <c r="J15" s="31"/>
      <c r="K15" s="31"/>
      <c r="L15" s="31"/>
      <c r="M15" s="31"/>
    </row>
    <row r="16" spans="1:13" ht="15.95" customHeight="1" x14ac:dyDescent="0.25">
      <c r="A16" s="9"/>
      <c r="B16" s="42">
        <v>36</v>
      </c>
      <c r="C16" s="79">
        <v>0.98</v>
      </c>
      <c r="D16" s="79">
        <v>0.83</v>
      </c>
      <c r="E16" s="33"/>
      <c r="F16" s="33"/>
      <c r="G16" s="33"/>
      <c r="H16" s="33"/>
      <c r="I16" s="36"/>
      <c r="J16" s="31"/>
      <c r="K16" s="31"/>
      <c r="L16" s="31"/>
      <c r="M16" s="31"/>
    </row>
    <row r="17" spans="1:13" ht="15.95" customHeight="1" x14ac:dyDescent="0.25">
      <c r="A17" s="9"/>
      <c r="B17" s="63"/>
      <c r="C17" s="80"/>
      <c r="D17" s="80"/>
      <c r="E17" s="33"/>
      <c r="F17" s="33"/>
      <c r="G17" s="33"/>
      <c r="H17" s="33"/>
      <c r="I17" s="36"/>
      <c r="J17" s="31"/>
      <c r="K17" s="31"/>
      <c r="L17" s="31"/>
      <c r="M17" s="31"/>
    </row>
    <row r="18" spans="1:13" ht="15.95" customHeight="1" x14ac:dyDescent="0.25">
      <c r="A18" s="9"/>
      <c r="B18" s="66" t="s">
        <v>282</v>
      </c>
      <c r="C18" s="80"/>
      <c r="D18" s="80"/>
      <c r="E18" s="33"/>
      <c r="F18" s="33"/>
      <c r="G18" s="33"/>
      <c r="H18" s="33"/>
      <c r="I18" s="36"/>
      <c r="J18" s="31"/>
      <c r="K18" s="31"/>
      <c r="L18" s="31"/>
      <c r="M18" s="31"/>
    </row>
    <row r="19" spans="1:13" ht="15.95" customHeight="1" x14ac:dyDescent="0.25">
      <c r="A19" s="9"/>
      <c r="B19" s="66" t="s">
        <v>279</v>
      </c>
      <c r="C19" s="80"/>
      <c r="D19" s="80"/>
      <c r="E19" s="33"/>
      <c r="F19" s="33"/>
      <c r="G19" s="33"/>
      <c r="H19" s="33"/>
      <c r="I19" s="36"/>
      <c r="J19" s="31"/>
      <c r="K19" s="31"/>
      <c r="L19" s="31"/>
      <c r="M19" s="31"/>
    </row>
    <row r="20" spans="1:13" ht="15.95" customHeight="1" x14ac:dyDescent="0.25">
      <c r="A20" s="9"/>
      <c r="B20" s="33" t="s">
        <v>280</v>
      </c>
      <c r="C20" s="33"/>
      <c r="D20" s="33"/>
      <c r="E20" s="33"/>
      <c r="F20" s="33"/>
      <c r="G20" s="33"/>
      <c r="H20" s="33"/>
      <c r="I20" s="36"/>
      <c r="J20" s="31"/>
      <c r="K20" s="31"/>
      <c r="L20" s="31"/>
      <c r="M20" s="31"/>
    </row>
    <row r="21" spans="1:13" ht="15.95" customHeight="1" x14ac:dyDescent="0.25">
      <c r="A21" s="28"/>
      <c r="B21" s="33" t="s">
        <v>281</v>
      </c>
      <c r="C21" s="33"/>
      <c r="D21" s="33"/>
      <c r="E21" s="33"/>
      <c r="F21" s="33"/>
      <c r="G21" s="33"/>
      <c r="H21" s="33"/>
      <c r="I21" s="36"/>
      <c r="J21" s="31"/>
      <c r="K21" s="31"/>
      <c r="L21" s="31"/>
      <c r="M21" s="31"/>
    </row>
    <row r="22" spans="1:13" ht="15.95" customHeight="1" x14ac:dyDescent="0.25">
      <c r="A22" s="26"/>
      <c r="B22" s="33"/>
      <c r="C22" s="33"/>
      <c r="D22" s="33"/>
      <c r="E22" s="33"/>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93" t="s">
        <v>278</v>
      </c>
      <c r="C24" s="93"/>
      <c r="D24" s="93"/>
      <c r="E24" s="93"/>
      <c r="F24" s="93"/>
      <c r="G24" s="93"/>
      <c r="H24" s="93"/>
      <c r="I24" s="38"/>
      <c r="J24" s="31"/>
      <c r="K24" s="31"/>
      <c r="L24" s="31"/>
      <c r="M24" s="31"/>
    </row>
    <row r="25" spans="1:13" ht="15.95" customHeight="1" thickBot="1" x14ac:dyDescent="0.3">
      <c r="A25" s="9">
        <f>INDEX('Point Grid'!$C$8:$I$33,MATCH($A$1,'Point Grid'!$A$8:$A$33,0),MATCH(A24,'Point Grid'!$C$7:$I$7,0))</f>
        <v>3.25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7">
    <mergeCell ref="H1:I1"/>
    <mergeCell ref="B24:H25"/>
    <mergeCell ref="C6:D6"/>
    <mergeCell ref="E6:E7"/>
    <mergeCell ref="B6:B7"/>
    <mergeCell ref="B12:B13"/>
    <mergeCell ref="C12:D12"/>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22">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45"/>
  <sheetViews>
    <sheetView zoomScaleNormal="100" workbookViewId="0"/>
  </sheetViews>
  <sheetFormatPr defaultColWidth="9.140625" defaultRowHeight="15" x14ac:dyDescent="0.25"/>
  <cols>
    <col min="1" max="1" width="9.140625" style="24"/>
    <col min="2" max="2" width="16.85546875" style="24" customWidth="1"/>
    <col min="3" max="3" width="13.140625" style="24" customWidth="1"/>
    <col min="4" max="4" width="13.28515625" style="24" customWidth="1"/>
    <col min="5" max="6" width="11.42578125" style="24" customWidth="1"/>
    <col min="7" max="7" width="16.5703125" style="24" customWidth="1"/>
    <col min="8" max="11" width="11.42578125" style="24" customWidth="1"/>
    <col min="12" max="16384" width="9.140625" style="24"/>
  </cols>
  <sheetData>
    <row r="1" spans="1:15" ht="15.95" customHeight="1" x14ac:dyDescent="0.25">
      <c r="A1" s="7">
        <v>20</v>
      </c>
      <c r="B1" s="27" t="s">
        <v>12</v>
      </c>
      <c r="C1" s="23"/>
      <c r="D1" s="23"/>
      <c r="E1" s="23"/>
      <c r="F1" s="23"/>
      <c r="G1" s="23"/>
      <c r="H1" s="23"/>
      <c r="I1" s="23"/>
      <c r="J1" s="91" t="s">
        <v>29</v>
      </c>
      <c r="K1" s="92"/>
    </row>
    <row r="2" spans="1:15" ht="15.95" customHeight="1" x14ac:dyDescent="0.25">
      <c r="A2" s="25"/>
      <c r="B2" s="34"/>
      <c r="C2" s="34"/>
      <c r="D2" s="34"/>
      <c r="E2" s="34"/>
      <c r="F2" s="34"/>
      <c r="G2" s="34"/>
      <c r="H2" s="34"/>
      <c r="I2" s="34"/>
      <c r="J2" s="34"/>
      <c r="K2" s="35"/>
    </row>
    <row r="3" spans="1:15" ht="15.95" customHeight="1" x14ac:dyDescent="0.25">
      <c r="A3" s="8" t="s">
        <v>13</v>
      </c>
      <c r="B3" s="33"/>
      <c r="C3" s="33"/>
      <c r="D3" s="33"/>
      <c r="E3" s="33"/>
      <c r="F3" s="33"/>
      <c r="G3" s="33"/>
      <c r="H3" s="33"/>
      <c r="I3" s="33"/>
      <c r="J3" s="33"/>
      <c r="K3" s="36"/>
      <c r="L3" s="31"/>
      <c r="M3" s="31"/>
      <c r="N3" s="31"/>
      <c r="O3" s="31"/>
    </row>
    <row r="4" spans="1:15" ht="15.95" customHeight="1" x14ac:dyDescent="0.25">
      <c r="A4" s="9">
        <f>INDEX('Point Grid'!B:B,MATCH('20'!A1,'Point Grid'!A:A,0))</f>
        <v>3</v>
      </c>
      <c r="B4" s="33" t="s">
        <v>283</v>
      </c>
      <c r="C4" s="33"/>
      <c r="D4" s="33"/>
      <c r="E4" s="33"/>
      <c r="F4" s="33"/>
      <c r="G4" s="33"/>
      <c r="H4" s="33"/>
      <c r="I4" s="33"/>
      <c r="J4" s="33"/>
      <c r="K4" s="36"/>
      <c r="L4" s="31"/>
      <c r="M4" s="31"/>
      <c r="N4" s="31"/>
      <c r="O4" s="31"/>
    </row>
    <row r="5" spans="1:15" ht="15.95" customHeight="1" x14ac:dyDescent="0.25">
      <c r="A5" s="9"/>
      <c r="B5" s="33"/>
      <c r="C5" s="33"/>
      <c r="D5" s="33"/>
      <c r="E5" s="33"/>
      <c r="F5" s="33"/>
      <c r="G5" s="33"/>
      <c r="H5" s="33"/>
      <c r="I5" s="33"/>
      <c r="J5" s="33"/>
      <c r="K5" s="36"/>
      <c r="L5" s="31"/>
      <c r="M5" s="31"/>
      <c r="N5" s="31"/>
      <c r="O5" s="31"/>
    </row>
    <row r="6" spans="1:15" ht="15.95" customHeight="1" x14ac:dyDescent="0.25">
      <c r="A6" s="9"/>
      <c r="B6" s="33" t="s">
        <v>284</v>
      </c>
      <c r="C6" s="33"/>
      <c r="D6" s="33"/>
      <c r="E6" s="33"/>
      <c r="F6" s="33"/>
      <c r="G6" s="33"/>
      <c r="H6" s="33"/>
      <c r="I6" s="33"/>
      <c r="J6" s="33"/>
      <c r="K6" s="36"/>
      <c r="L6" s="31"/>
      <c r="M6" s="31"/>
      <c r="N6" s="31"/>
      <c r="O6" s="31"/>
    </row>
    <row r="7" spans="1:15" ht="15.95" customHeight="1" x14ac:dyDescent="0.25">
      <c r="A7" s="9"/>
      <c r="B7" s="33" t="s">
        <v>285</v>
      </c>
      <c r="C7" s="33"/>
      <c r="D7" s="33"/>
      <c r="E7" s="33"/>
      <c r="F7" s="33"/>
      <c r="G7" s="33"/>
      <c r="H7" s="33"/>
      <c r="I7" s="33"/>
      <c r="J7" s="33"/>
      <c r="K7" s="36"/>
      <c r="L7" s="31"/>
      <c r="M7" s="31"/>
      <c r="N7" s="31"/>
      <c r="O7" s="31"/>
    </row>
    <row r="8" spans="1:15" ht="15.95" customHeight="1" x14ac:dyDescent="0.25">
      <c r="A8" s="9"/>
      <c r="B8" s="33" t="s">
        <v>286</v>
      </c>
      <c r="C8" s="33"/>
      <c r="D8" s="33"/>
      <c r="E8" s="33"/>
      <c r="F8" s="33"/>
      <c r="G8" s="33"/>
      <c r="H8" s="33"/>
      <c r="I8" s="33"/>
      <c r="J8" s="33"/>
      <c r="K8" s="36"/>
      <c r="L8" s="31"/>
      <c r="M8" s="31"/>
      <c r="N8" s="31"/>
      <c r="O8" s="31"/>
    </row>
    <row r="9" spans="1:15" ht="15.95" customHeight="1" x14ac:dyDescent="0.25">
      <c r="A9" s="9"/>
      <c r="B9" s="33" t="s">
        <v>287</v>
      </c>
      <c r="C9" s="33"/>
      <c r="D9" s="33"/>
      <c r="E9" s="33"/>
      <c r="F9" s="33"/>
      <c r="G9" s="33"/>
      <c r="H9" s="33"/>
      <c r="I9" s="33"/>
      <c r="J9" s="33"/>
      <c r="K9" s="36"/>
      <c r="L9" s="31"/>
      <c r="M9" s="31"/>
      <c r="N9" s="31"/>
      <c r="O9" s="31"/>
    </row>
    <row r="10" spans="1:15" ht="15.95" customHeight="1" x14ac:dyDescent="0.25">
      <c r="A10" s="9"/>
      <c r="B10" s="33"/>
      <c r="C10" s="33"/>
      <c r="D10" s="33"/>
      <c r="E10" s="33"/>
      <c r="F10" s="33"/>
      <c r="G10" s="33"/>
      <c r="H10" s="33"/>
      <c r="I10" s="33"/>
      <c r="J10" s="33"/>
      <c r="K10" s="36"/>
      <c r="L10" s="31"/>
      <c r="M10" s="31"/>
      <c r="N10" s="31"/>
      <c r="O10" s="31"/>
    </row>
    <row r="11" spans="1:15" ht="15.95" customHeight="1" x14ac:dyDescent="0.25">
      <c r="A11" s="9"/>
      <c r="B11" s="101" t="s">
        <v>98</v>
      </c>
      <c r="C11" s="94" t="s">
        <v>289</v>
      </c>
      <c r="D11" s="94"/>
      <c r="E11" s="94"/>
      <c r="F11" s="33"/>
      <c r="G11" s="101" t="s">
        <v>98</v>
      </c>
      <c r="H11" s="94" t="s">
        <v>290</v>
      </c>
      <c r="I11" s="94"/>
      <c r="J11" s="94"/>
      <c r="K11" s="36"/>
      <c r="L11" s="31"/>
      <c r="M11" s="31"/>
      <c r="N11" s="31"/>
      <c r="O11" s="31"/>
    </row>
    <row r="12" spans="1:15" ht="15.95" customHeight="1" x14ac:dyDescent="0.25">
      <c r="A12" s="9"/>
      <c r="B12" s="102"/>
      <c r="C12" s="42" t="s">
        <v>246</v>
      </c>
      <c r="D12" s="42" t="s">
        <v>248</v>
      </c>
      <c r="E12" s="42" t="s">
        <v>250</v>
      </c>
      <c r="F12" s="33"/>
      <c r="G12" s="102"/>
      <c r="H12" s="42" t="s">
        <v>246</v>
      </c>
      <c r="I12" s="42" t="s">
        <v>248</v>
      </c>
      <c r="J12" s="42" t="s">
        <v>250</v>
      </c>
      <c r="K12" s="36"/>
      <c r="L12" s="31"/>
      <c r="M12" s="31"/>
      <c r="N12" s="31"/>
      <c r="O12" s="31"/>
    </row>
    <row r="13" spans="1:15" ht="15.95" customHeight="1" x14ac:dyDescent="0.25">
      <c r="A13" s="9"/>
      <c r="B13" s="42">
        <v>2010</v>
      </c>
      <c r="C13" s="52">
        <v>2100</v>
      </c>
      <c r="D13" s="52">
        <v>6410</v>
      </c>
      <c r="E13" s="52">
        <v>8300</v>
      </c>
      <c r="F13" s="33"/>
      <c r="G13" s="42">
        <v>2010</v>
      </c>
      <c r="H13" s="81">
        <v>35</v>
      </c>
      <c r="I13" s="81">
        <v>75</v>
      </c>
      <c r="J13" s="81">
        <v>99</v>
      </c>
      <c r="K13" s="36"/>
      <c r="L13" s="31"/>
      <c r="M13" s="31"/>
      <c r="N13" s="31"/>
      <c r="O13" s="31"/>
    </row>
    <row r="14" spans="1:15" ht="15.95" customHeight="1" x14ac:dyDescent="0.25">
      <c r="A14" s="9"/>
      <c r="B14" s="42">
        <v>2011</v>
      </c>
      <c r="C14" s="52">
        <v>2210</v>
      </c>
      <c r="D14" s="52">
        <v>7000</v>
      </c>
      <c r="E14" s="33"/>
      <c r="F14" s="33"/>
      <c r="G14" s="42">
        <v>2011</v>
      </c>
      <c r="H14" s="81">
        <v>35</v>
      </c>
      <c r="I14" s="81">
        <v>80</v>
      </c>
      <c r="J14" s="82"/>
      <c r="K14" s="36"/>
      <c r="L14" s="31"/>
      <c r="M14" s="31"/>
      <c r="N14" s="31"/>
      <c r="O14" s="31"/>
    </row>
    <row r="15" spans="1:15" ht="15.95" customHeight="1" x14ac:dyDescent="0.25">
      <c r="A15" s="9"/>
      <c r="B15" s="42">
        <v>2012</v>
      </c>
      <c r="C15" s="52">
        <v>2550</v>
      </c>
      <c r="D15" s="33"/>
      <c r="E15" s="33"/>
      <c r="F15" s="33"/>
      <c r="G15" s="42">
        <v>2012</v>
      </c>
      <c r="H15" s="81">
        <v>40</v>
      </c>
      <c r="I15" s="82"/>
      <c r="J15" s="82"/>
      <c r="K15" s="36"/>
      <c r="L15" s="31"/>
      <c r="M15" s="31"/>
      <c r="N15" s="31"/>
      <c r="O15" s="31"/>
    </row>
    <row r="16" spans="1:15" ht="15.95" customHeight="1" x14ac:dyDescent="0.25">
      <c r="A16" s="9"/>
      <c r="B16" s="33"/>
      <c r="C16" s="33"/>
      <c r="D16" s="33"/>
      <c r="E16" s="33"/>
      <c r="F16" s="33"/>
      <c r="G16" s="33"/>
      <c r="H16" s="33"/>
      <c r="I16" s="33"/>
      <c r="J16" s="33"/>
      <c r="K16" s="36"/>
      <c r="L16" s="31"/>
      <c r="M16" s="31"/>
      <c r="N16" s="31"/>
      <c r="O16" s="31"/>
    </row>
    <row r="17" spans="1:15" ht="15.95" customHeight="1" x14ac:dyDescent="0.25">
      <c r="A17" s="9"/>
      <c r="B17" s="101" t="s">
        <v>98</v>
      </c>
      <c r="C17" s="94" t="s">
        <v>291</v>
      </c>
      <c r="D17" s="94"/>
      <c r="E17" s="94"/>
      <c r="F17" s="33"/>
      <c r="G17" s="101" t="s">
        <v>98</v>
      </c>
      <c r="H17" s="94" t="s">
        <v>292</v>
      </c>
      <c r="I17" s="94"/>
      <c r="J17" s="94"/>
      <c r="K17" s="36"/>
      <c r="L17" s="31"/>
      <c r="M17" s="31"/>
      <c r="N17" s="31"/>
      <c r="O17" s="31"/>
    </row>
    <row r="18" spans="1:15" ht="15.95" customHeight="1" x14ac:dyDescent="0.25">
      <c r="A18" s="9"/>
      <c r="B18" s="102"/>
      <c r="C18" s="42" t="s">
        <v>246</v>
      </c>
      <c r="D18" s="42" t="s">
        <v>248</v>
      </c>
      <c r="E18" s="42" t="s">
        <v>250</v>
      </c>
      <c r="F18" s="33"/>
      <c r="G18" s="102"/>
      <c r="H18" s="42" t="s">
        <v>246</v>
      </c>
      <c r="I18" s="42" t="s">
        <v>248</v>
      </c>
      <c r="J18" s="42" t="s">
        <v>250</v>
      </c>
      <c r="K18" s="36"/>
      <c r="L18" s="31"/>
      <c r="M18" s="31"/>
      <c r="N18" s="31"/>
      <c r="O18" s="31"/>
    </row>
    <row r="19" spans="1:15" ht="15.95" customHeight="1" x14ac:dyDescent="0.25">
      <c r="A19" s="9"/>
      <c r="B19" s="42">
        <v>2010</v>
      </c>
      <c r="C19" s="52">
        <v>5300</v>
      </c>
      <c r="D19" s="52">
        <v>7810</v>
      </c>
      <c r="E19" s="52">
        <v>8500</v>
      </c>
      <c r="F19" s="33"/>
      <c r="G19" s="42">
        <v>2010</v>
      </c>
      <c r="H19" s="81">
        <v>80</v>
      </c>
      <c r="I19" s="81">
        <v>98</v>
      </c>
      <c r="J19" s="81">
        <v>100</v>
      </c>
      <c r="K19" s="36"/>
      <c r="L19" s="31"/>
      <c r="M19" s="31"/>
      <c r="N19" s="31"/>
      <c r="O19" s="31"/>
    </row>
    <row r="20" spans="1:15" ht="15.95" customHeight="1" x14ac:dyDescent="0.25">
      <c r="A20" s="9"/>
      <c r="B20" s="42">
        <v>2011</v>
      </c>
      <c r="C20" s="52">
        <v>5500</v>
      </c>
      <c r="D20" s="52">
        <v>7130</v>
      </c>
      <c r="E20" s="33"/>
      <c r="F20" s="33"/>
      <c r="G20" s="42">
        <v>2011</v>
      </c>
      <c r="H20" s="81">
        <v>79</v>
      </c>
      <c r="I20" s="81">
        <v>97</v>
      </c>
      <c r="J20" s="82"/>
      <c r="K20" s="36"/>
      <c r="L20" s="31"/>
      <c r="M20" s="31"/>
      <c r="N20" s="31"/>
      <c r="O20" s="31"/>
    </row>
    <row r="21" spans="1:15" ht="15.95" customHeight="1" x14ac:dyDescent="0.25">
      <c r="A21" s="9"/>
      <c r="B21" s="42">
        <v>2012</v>
      </c>
      <c r="C21" s="52">
        <v>6000</v>
      </c>
      <c r="D21" s="33"/>
      <c r="E21" s="33"/>
      <c r="F21" s="33"/>
      <c r="G21" s="42">
        <v>2012</v>
      </c>
      <c r="H21" s="81">
        <v>82</v>
      </c>
      <c r="I21" s="82"/>
      <c r="J21" s="82"/>
      <c r="K21" s="36"/>
      <c r="L21" s="31"/>
      <c r="M21" s="31"/>
      <c r="N21" s="31"/>
      <c r="O21" s="31"/>
    </row>
    <row r="22" spans="1:15" ht="15.95" customHeight="1" x14ac:dyDescent="0.25">
      <c r="A22" s="9"/>
      <c r="B22" s="33"/>
      <c r="C22" s="33"/>
      <c r="D22" s="33"/>
      <c r="E22" s="33"/>
      <c r="F22" s="33"/>
      <c r="G22" s="33"/>
      <c r="H22" s="33"/>
      <c r="I22" s="33"/>
      <c r="J22" s="33"/>
      <c r="K22" s="36"/>
      <c r="L22" s="31"/>
      <c r="M22" s="31"/>
      <c r="N22" s="31"/>
      <c r="O22" s="31"/>
    </row>
    <row r="23" spans="1:15" ht="15.95" customHeight="1" x14ac:dyDescent="0.25">
      <c r="A23" s="9"/>
      <c r="B23" s="101" t="s">
        <v>98</v>
      </c>
      <c r="C23" s="94" t="s">
        <v>293</v>
      </c>
      <c r="D23" s="94"/>
      <c r="E23" s="94"/>
      <c r="F23" s="33"/>
      <c r="G23" s="101" t="s">
        <v>98</v>
      </c>
      <c r="H23" s="94" t="s">
        <v>294</v>
      </c>
      <c r="I23" s="94"/>
      <c r="J23" s="94"/>
      <c r="K23" s="36"/>
      <c r="L23" s="31"/>
      <c r="M23" s="31"/>
      <c r="N23" s="31"/>
      <c r="O23" s="31"/>
    </row>
    <row r="24" spans="1:15" ht="15.95" customHeight="1" x14ac:dyDescent="0.25">
      <c r="A24" s="9"/>
      <c r="B24" s="102"/>
      <c r="C24" s="42" t="s">
        <v>246</v>
      </c>
      <c r="D24" s="42" t="s">
        <v>248</v>
      </c>
      <c r="E24" s="42" t="s">
        <v>250</v>
      </c>
      <c r="F24" s="33"/>
      <c r="G24" s="102"/>
      <c r="H24" s="42" t="s">
        <v>246</v>
      </c>
      <c r="I24" s="42" t="s">
        <v>248</v>
      </c>
      <c r="J24" s="42" t="s">
        <v>250</v>
      </c>
      <c r="K24" s="36"/>
      <c r="L24" s="31"/>
      <c r="M24" s="31"/>
      <c r="N24" s="31"/>
      <c r="O24" s="31"/>
    </row>
    <row r="25" spans="1:15" ht="15.95" customHeight="1" x14ac:dyDescent="0.25">
      <c r="A25" s="28"/>
      <c r="B25" s="42">
        <v>2010</v>
      </c>
      <c r="C25" s="52">
        <v>3200</v>
      </c>
      <c r="D25" s="52">
        <v>1400</v>
      </c>
      <c r="E25" s="52">
        <v>200</v>
      </c>
      <c r="F25" s="33"/>
      <c r="G25" s="42">
        <v>2010</v>
      </c>
      <c r="H25" s="81">
        <v>45</v>
      </c>
      <c r="I25" s="81">
        <v>23</v>
      </c>
      <c r="J25" s="81">
        <v>1</v>
      </c>
      <c r="K25" s="36"/>
      <c r="L25" s="31"/>
      <c r="M25" s="31"/>
      <c r="N25" s="31"/>
      <c r="O25" s="31"/>
    </row>
    <row r="26" spans="1:15" ht="15.95" customHeight="1" x14ac:dyDescent="0.25">
      <c r="A26" s="26"/>
      <c r="B26" s="42">
        <v>2011</v>
      </c>
      <c r="C26" s="52">
        <v>3290</v>
      </c>
      <c r="D26" s="52">
        <v>1130</v>
      </c>
      <c r="E26" s="33"/>
      <c r="F26" s="33"/>
      <c r="G26" s="42">
        <v>2011</v>
      </c>
      <c r="H26" s="81">
        <v>44</v>
      </c>
      <c r="I26" s="81">
        <v>17</v>
      </c>
      <c r="J26" s="82"/>
      <c r="K26" s="36"/>
      <c r="L26" s="31"/>
      <c r="M26" s="31"/>
      <c r="N26" s="31"/>
      <c r="O26" s="31"/>
    </row>
    <row r="27" spans="1:15" ht="15.95" customHeight="1" x14ac:dyDescent="0.25">
      <c r="A27" s="29"/>
      <c r="B27" s="42">
        <v>2012</v>
      </c>
      <c r="C27" s="52">
        <v>3450</v>
      </c>
      <c r="D27" s="33"/>
      <c r="E27" s="33"/>
      <c r="F27" s="37"/>
      <c r="G27" s="42">
        <v>2012</v>
      </c>
      <c r="H27" s="81">
        <v>42</v>
      </c>
      <c r="I27" s="82"/>
      <c r="J27" s="82"/>
      <c r="K27" s="38"/>
      <c r="L27" s="31"/>
      <c r="M27" s="31"/>
      <c r="N27" s="31"/>
      <c r="O27" s="31"/>
    </row>
    <row r="28" spans="1:15" ht="15.95" customHeight="1" x14ac:dyDescent="0.25">
      <c r="A28" s="29"/>
      <c r="B28" s="63"/>
      <c r="C28" s="72"/>
      <c r="D28" s="33"/>
      <c r="E28" s="33"/>
      <c r="F28" s="37"/>
      <c r="G28" s="37"/>
      <c r="H28" s="37"/>
      <c r="I28" s="37"/>
      <c r="J28" s="37"/>
      <c r="K28" s="38"/>
      <c r="L28" s="31"/>
      <c r="M28" s="31"/>
      <c r="N28" s="31"/>
      <c r="O28" s="31"/>
    </row>
    <row r="29" spans="1:15" ht="15.95" customHeight="1" x14ac:dyDescent="0.25">
      <c r="A29" s="26" t="s">
        <v>2</v>
      </c>
      <c r="B29" s="93" t="s">
        <v>288</v>
      </c>
      <c r="C29" s="93"/>
      <c r="D29" s="93"/>
      <c r="E29" s="93"/>
      <c r="F29" s="93"/>
      <c r="G29" s="93"/>
      <c r="H29" s="93"/>
      <c r="I29" s="93"/>
      <c r="J29" s="93"/>
      <c r="K29" s="38"/>
      <c r="L29" s="31"/>
      <c r="M29" s="31"/>
      <c r="N29" s="31"/>
      <c r="O29" s="31"/>
    </row>
    <row r="30" spans="1:15" ht="15.95" customHeight="1" thickBot="1" x14ac:dyDescent="0.3">
      <c r="A30" s="9">
        <f>INDEX('Point Grid'!$C$8:$I$33,MATCH($A$1,'Point Grid'!$A$8:$A$33,0),MATCH(A29,'Point Grid'!$C$7:$I$7,0))</f>
        <v>3</v>
      </c>
      <c r="B30" s="93"/>
      <c r="C30" s="93"/>
      <c r="D30" s="93"/>
      <c r="E30" s="93"/>
      <c r="F30" s="93"/>
      <c r="G30" s="93"/>
      <c r="H30" s="93"/>
      <c r="I30" s="93"/>
      <c r="J30" s="93"/>
      <c r="K30" s="38"/>
      <c r="L30" s="31"/>
      <c r="M30" s="31"/>
      <c r="N30" s="31"/>
      <c r="O30" s="31"/>
    </row>
    <row r="31" spans="1:15" ht="15.95" customHeight="1" thickBot="1" x14ac:dyDescent="0.3">
      <c r="A31" s="5"/>
      <c r="B31" s="37"/>
      <c r="C31" s="37"/>
      <c r="D31" s="37"/>
      <c r="E31" s="37"/>
      <c r="F31" s="37"/>
      <c r="G31" s="37"/>
      <c r="H31" s="37"/>
      <c r="I31" s="37"/>
      <c r="J31" s="37"/>
      <c r="K31" s="38"/>
      <c r="L31" s="31"/>
      <c r="M31" s="31"/>
      <c r="N31" s="31"/>
      <c r="O31" s="31"/>
    </row>
    <row r="32" spans="1:15" ht="15.95" customHeight="1" thickBot="1" x14ac:dyDescent="0.3">
      <c r="A32" s="30"/>
      <c r="B32" s="39"/>
      <c r="C32" s="39"/>
      <c r="D32" s="39"/>
      <c r="E32" s="39"/>
      <c r="F32" s="39"/>
      <c r="G32" s="39"/>
      <c r="H32" s="39"/>
      <c r="I32" s="39"/>
      <c r="J32" s="39"/>
      <c r="K32" s="40"/>
      <c r="L32" s="31"/>
      <c r="M32" s="31"/>
      <c r="N32" s="31"/>
      <c r="O32" s="31"/>
    </row>
    <row r="33" spans="2:15" x14ac:dyDescent="0.25">
      <c r="B33" s="31"/>
      <c r="C33" s="31"/>
      <c r="D33" s="31"/>
      <c r="E33" s="31"/>
      <c r="F33" s="31"/>
      <c r="G33" s="31"/>
      <c r="H33" s="31"/>
      <c r="I33" s="31"/>
      <c r="J33" s="31"/>
      <c r="K33" s="31"/>
      <c r="L33" s="31"/>
      <c r="M33" s="31"/>
      <c r="N33" s="31"/>
      <c r="O33" s="31"/>
    </row>
    <row r="34" spans="2:15" x14ac:dyDescent="0.25">
      <c r="B34" s="31"/>
      <c r="C34" s="31"/>
      <c r="D34" s="31"/>
      <c r="E34" s="31"/>
      <c r="F34" s="31"/>
      <c r="G34" s="31"/>
      <c r="H34" s="31"/>
      <c r="I34" s="31"/>
      <c r="J34" s="31"/>
      <c r="K34" s="31"/>
      <c r="L34" s="31"/>
      <c r="M34" s="31"/>
      <c r="N34" s="31"/>
      <c r="O34" s="31"/>
    </row>
    <row r="35" spans="2:15" x14ac:dyDescent="0.25">
      <c r="B35" s="31"/>
      <c r="C35" s="31"/>
      <c r="D35" s="31"/>
      <c r="E35" s="31"/>
      <c r="F35" s="31"/>
      <c r="G35" s="31"/>
      <c r="H35" s="31"/>
      <c r="I35" s="31"/>
      <c r="J35" s="31"/>
      <c r="K35" s="31"/>
      <c r="L35" s="31"/>
      <c r="M35" s="31"/>
      <c r="N35" s="31"/>
      <c r="O35" s="31"/>
    </row>
    <row r="36" spans="2:15" x14ac:dyDescent="0.25">
      <c r="B36" s="31"/>
      <c r="C36" s="31"/>
      <c r="D36" s="31"/>
      <c r="E36" s="31"/>
      <c r="F36" s="31"/>
      <c r="G36" s="31"/>
      <c r="H36" s="31"/>
      <c r="I36" s="31"/>
      <c r="J36" s="31"/>
      <c r="K36" s="31"/>
      <c r="L36" s="31"/>
      <c r="M36" s="31"/>
      <c r="N36" s="31"/>
      <c r="O36" s="31"/>
    </row>
    <row r="37" spans="2:15" x14ac:dyDescent="0.25">
      <c r="B37" s="31"/>
      <c r="C37" s="31"/>
      <c r="D37" s="31"/>
      <c r="E37" s="31"/>
      <c r="F37" s="31"/>
      <c r="G37" s="31"/>
      <c r="H37" s="31"/>
      <c r="I37" s="31"/>
      <c r="J37" s="31"/>
      <c r="K37" s="31"/>
      <c r="L37" s="31"/>
      <c r="M37" s="31"/>
      <c r="N37" s="31"/>
      <c r="O37" s="31"/>
    </row>
    <row r="38" spans="2:15" x14ac:dyDescent="0.25">
      <c r="B38" s="31"/>
      <c r="C38" s="31"/>
      <c r="D38" s="31"/>
      <c r="E38" s="31"/>
      <c r="F38" s="31"/>
      <c r="G38" s="31"/>
      <c r="H38" s="31"/>
      <c r="I38" s="31"/>
      <c r="J38" s="31"/>
      <c r="K38" s="31"/>
      <c r="L38" s="31"/>
      <c r="M38" s="31"/>
      <c r="N38" s="31"/>
      <c r="O38" s="31"/>
    </row>
    <row r="39" spans="2:15" x14ac:dyDescent="0.25">
      <c r="B39" s="31"/>
      <c r="C39" s="31"/>
      <c r="D39" s="31"/>
      <c r="E39" s="31"/>
      <c r="F39" s="31"/>
      <c r="G39" s="31"/>
      <c r="H39" s="31"/>
      <c r="I39" s="31"/>
      <c r="J39" s="31"/>
      <c r="K39" s="31"/>
      <c r="L39" s="31"/>
      <c r="M39" s="31"/>
      <c r="N39" s="31"/>
      <c r="O39" s="31"/>
    </row>
    <row r="40" spans="2:15" x14ac:dyDescent="0.25">
      <c r="B40" s="31"/>
      <c r="C40" s="31"/>
      <c r="D40" s="31"/>
      <c r="E40" s="31"/>
      <c r="F40" s="31"/>
      <c r="G40" s="31"/>
      <c r="H40" s="31"/>
      <c r="I40" s="31"/>
      <c r="J40" s="31"/>
      <c r="K40" s="31"/>
      <c r="L40" s="31"/>
      <c r="M40" s="31"/>
      <c r="N40" s="31"/>
      <c r="O40" s="31"/>
    </row>
    <row r="41" spans="2:15" x14ac:dyDescent="0.25">
      <c r="B41" s="31"/>
      <c r="C41" s="31"/>
      <c r="D41" s="31"/>
      <c r="E41" s="31"/>
      <c r="F41" s="31"/>
      <c r="G41" s="31"/>
      <c r="H41" s="31"/>
      <c r="I41" s="31"/>
      <c r="J41" s="31"/>
      <c r="K41" s="31"/>
      <c r="L41" s="31"/>
      <c r="M41" s="31"/>
      <c r="N41" s="31"/>
      <c r="O41" s="31"/>
    </row>
    <row r="42" spans="2:15" x14ac:dyDescent="0.25">
      <c r="B42" s="31"/>
      <c r="C42" s="31"/>
      <c r="D42" s="31"/>
      <c r="E42" s="31"/>
      <c r="F42" s="31"/>
      <c r="G42" s="31"/>
      <c r="H42" s="31"/>
      <c r="I42" s="31"/>
      <c r="J42" s="31"/>
      <c r="K42" s="31"/>
      <c r="L42" s="31"/>
      <c r="M42" s="31"/>
      <c r="N42" s="31"/>
      <c r="O42" s="31"/>
    </row>
    <row r="43" spans="2:15" x14ac:dyDescent="0.25">
      <c r="B43" s="31"/>
      <c r="C43" s="31"/>
      <c r="D43" s="31"/>
      <c r="E43" s="31"/>
      <c r="F43" s="31"/>
      <c r="G43" s="31"/>
      <c r="H43" s="31"/>
      <c r="I43" s="31"/>
      <c r="J43" s="31"/>
      <c r="K43" s="31"/>
      <c r="L43" s="31"/>
      <c r="M43" s="31"/>
      <c r="N43" s="31"/>
      <c r="O43" s="31"/>
    </row>
    <row r="44" spans="2:15" x14ac:dyDescent="0.25">
      <c r="B44" s="31"/>
      <c r="C44" s="31"/>
      <c r="D44" s="31"/>
      <c r="E44" s="31"/>
      <c r="F44" s="31"/>
      <c r="G44" s="31"/>
      <c r="H44" s="31"/>
      <c r="I44" s="31"/>
      <c r="J44" s="31"/>
      <c r="K44" s="31"/>
      <c r="L44" s="31"/>
      <c r="M44" s="31"/>
      <c r="N44" s="31"/>
      <c r="O44" s="31"/>
    </row>
    <row r="45" spans="2:15" x14ac:dyDescent="0.25">
      <c r="B45" s="31"/>
      <c r="C45" s="31"/>
      <c r="D45" s="31"/>
      <c r="E45" s="31"/>
      <c r="F45" s="31"/>
      <c r="G45" s="31"/>
      <c r="H45" s="31"/>
      <c r="I45" s="31"/>
      <c r="J45" s="31"/>
      <c r="K45" s="31"/>
      <c r="L45" s="31"/>
      <c r="M45" s="31"/>
      <c r="N45" s="31"/>
      <c r="O45" s="31"/>
    </row>
  </sheetData>
  <mergeCells count="14">
    <mergeCell ref="H23:J23"/>
    <mergeCell ref="B29:J30"/>
    <mergeCell ref="J1:K1"/>
    <mergeCell ref="C11:E11"/>
    <mergeCell ref="B11:B12"/>
    <mergeCell ref="G11:G12"/>
    <mergeCell ref="H11:J11"/>
    <mergeCell ref="B17:B18"/>
    <mergeCell ref="C17:E17"/>
    <mergeCell ref="G17:G18"/>
    <mergeCell ref="H17:J17"/>
    <mergeCell ref="B23:B24"/>
    <mergeCell ref="C23:E23"/>
    <mergeCell ref="G23:G24"/>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2">
    <dataValidation type="decimal" allowBlank="1" showInputMessage="1" showErrorMessage="1" sqref="A26">
      <formula1>0</formula1>
      <formula2>#REF!</formula2>
    </dataValidation>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21</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2</v>
      </c>
      <c r="B4" s="33" t="s">
        <v>295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74" t="s">
        <v>98</v>
      </c>
      <c r="C6" s="74" t="s">
        <v>296</v>
      </c>
      <c r="D6" s="74" t="s">
        <v>297</v>
      </c>
      <c r="E6" s="74" t="s">
        <v>298</v>
      </c>
      <c r="F6" s="33"/>
      <c r="G6" s="33"/>
      <c r="H6" s="33"/>
      <c r="I6" s="36"/>
      <c r="J6" s="31"/>
      <c r="K6" s="31"/>
      <c r="L6" s="31"/>
      <c r="M6" s="31"/>
    </row>
    <row r="7" spans="1:13" ht="15.95" customHeight="1" x14ac:dyDescent="0.25">
      <c r="A7" s="9"/>
      <c r="B7" s="56">
        <v>2010</v>
      </c>
      <c r="C7" s="78">
        <v>1200</v>
      </c>
      <c r="D7" s="78">
        <v>280</v>
      </c>
      <c r="E7" s="78">
        <v>125</v>
      </c>
      <c r="F7" s="33"/>
      <c r="G7" s="33"/>
      <c r="H7" s="33"/>
      <c r="I7" s="36"/>
      <c r="J7" s="31"/>
      <c r="K7" s="31"/>
      <c r="L7" s="31"/>
      <c r="M7" s="31"/>
    </row>
    <row r="8" spans="1:13" ht="15.95" customHeight="1" x14ac:dyDescent="0.25">
      <c r="A8" s="9"/>
      <c r="B8" s="56">
        <v>2011</v>
      </c>
      <c r="C8" s="78">
        <v>1300</v>
      </c>
      <c r="D8" s="78">
        <v>125</v>
      </c>
      <c r="E8" s="78">
        <v>75</v>
      </c>
      <c r="F8" s="33"/>
      <c r="G8" s="33"/>
      <c r="H8" s="33"/>
      <c r="I8" s="36"/>
      <c r="J8" s="31"/>
      <c r="K8" s="31"/>
      <c r="L8" s="31"/>
      <c r="M8" s="31"/>
    </row>
    <row r="9" spans="1:13" ht="15.95" customHeight="1" x14ac:dyDescent="0.25">
      <c r="A9" s="9"/>
      <c r="B9" s="83" t="s">
        <v>171</v>
      </c>
      <c r="C9" s="84">
        <v>2500</v>
      </c>
      <c r="D9" s="84">
        <v>405</v>
      </c>
      <c r="E9" s="84">
        <v>200</v>
      </c>
      <c r="F9" s="33"/>
      <c r="G9" s="33"/>
      <c r="H9" s="33"/>
      <c r="I9" s="36"/>
      <c r="J9" s="31"/>
      <c r="K9" s="31"/>
      <c r="L9" s="31"/>
      <c r="M9" s="31"/>
    </row>
    <row r="10" spans="1:13" ht="15.95" customHeight="1" x14ac:dyDescent="0.25">
      <c r="A10" s="9"/>
      <c r="B10" s="56"/>
      <c r="C10" s="56"/>
      <c r="D10" s="56"/>
      <c r="E10" s="56"/>
      <c r="F10" s="33"/>
      <c r="G10" s="33"/>
      <c r="H10" s="33"/>
      <c r="I10" s="36"/>
      <c r="J10" s="31"/>
      <c r="K10" s="31"/>
      <c r="L10" s="31"/>
      <c r="M10" s="31"/>
    </row>
    <row r="11" spans="1:13" ht="30" x14ac:dyDescent="0.25">
      <c r="A11" s="9"/>
      <c r="B11" s="77" t="s">
        <v>299</v>
      </c>
      <c r="C11" s="77" t="s">
        <v>300</v>
      </c>
      <c r="D11" s="77" t="s">
        <v>301</v>
      </c>
      <c r="E11" s="56"/>
      <c r="F11" s="33"/>
      <c r="G11" s="33"/>
      <c r="H11" s="33"/>
      <c r="I11" s="36"/>
      <c r="J11" s="31"/>
      <c r="K11" s="31"/>
      <c r="L11" s="31"/>
      <c r="M11" s="31"/>
    </row>
    <row r="12" spans="1:13" ht="15.95" customHeight="1" x14ac:dyDescent="0.25">
      <c r="A12" s="9"/>
      <c r="B12" s="56">
        <v>36</v>
      </c>
      <c r="C12" s="85">
        <v>0.4</v>
      </c>
      <c r="D12" s="85">
        <v>0.12</v>
      </c>
      <c r="E12" s="56"/>
      <c r="F12" s="33"/>
      <c r="G12" s="33"/>
      <c r="H12" s="33"/>
      <c r="I12" s="36"/>
      <c r="J12" s="31"/>
      <c r="K12" s="31"/>
      <c r="L12" s="31"/>
      <c r="M12" s="31"/>
    </row>
    <row r="13" spans="1:13" ht="15.95" customHeight="1" x14ac:dyDescent="0.25">
      <c r="A13" s="9"/>
      <c r="B13" s="56">
        <v>24</v>
      </c>
      <c r="C13" s="85">
        <v>0.25</v>
      </c>
      <c r="D13" s="85">
        <v>0.1</v>
      </c>
      <c r="E13" s="56"/>
      <c r="F13" s="33"/>
      <c r="G13" s="33"/>
      <c r="H13" s="33"/>
      <c r="I13" s="36"/>
      <c r="J13" s="31"/>
      <c r="K13" s="31"/>
      <c r="L13" s="31"/>
      <c r="M13" s="31"/>
    </row>
    <row r="14" spans="1:13" ht="15.95" customHeight="1" x14ac:dyDescent="0.25">
      <c r="A14" s="9"/>
      <c r="B14" s="56">
        <v>12</v>
      </c>
      <c r="C14" s="85">
        <v>0.1</v>
      </c>
      <c r="D14" s="85">
        <v>0.05</v>
      </c>
      <c r="E14" s="56"/>
      <c r="F14" s="33"/>
      <c r="G14" s="33"/>
      <c r="H14" s="33"/>
      <c r="I14" s="36"/>
      <c r="J14" s="31"/>
      <c r="K14" s="31"/>
      <c r="L14" s="31"/>
      <c r="M14" s="31"/>
    </row>
    <row r="15" spans="1:13" ht="15.95" customHeight="1" x14ac:dyDescent="0.25">
      <c r="A15" s="9"/>
      <c r="B15" s="56"/>
      <c r="C15" s="56"/>
      <c r="D15" s="56"/>
      <c r="E15" s="56"/>
      <c r="F15" s="33"/>
      <c r="G15" s="33"/>
      <c r="H15" s="33"/>
      <c r="I15" s="36"/>
      <c r="J15" s="31"/>
      <c r="K15" s="31"/>
      <c r="L15" s="31"/>
      <c r="M15" s="31"/>
    </row>
    <row r="16" spans="1:13" ht="15.95" customHeight="1" x14ac:dyDescent="0.25">
      <c r="A16" s="9"/>
      <c r="B16" s="33" t="s">
        <v>302</v>
      </c>
      <c r="C16" s="56"/>
      <c r="D16" s="56"/>
      <c r="E16" s="56"/>
      <c r="F16" s="33"/>
      <c r="G16" s="33"/>
      <c r="H16" s="33"/>
      <c r="I16" s="36"/>
      <c r="J16" s="31"/>
      <c r="K16" s="31"/>
      <c r="L16" s="31"/>
      <c r="M16" s="31"/>
    </row>
    <row r="17" spans="1:13" ht="15.95" customHeight="1" x14ac:dyDescent="0.25">
      <c r="A17" s="9"/>
      <c r="B17" s="56"/>
      <c r="C17" s="56"/>
      <c r="D17" s="56"/>
      <c r="E17" s="56"/>
      <c r="F17" s="33"/>
      <c r="G17" s="33"/>
      <c r="H17" s="33"/>
      <c r="I17" s="36"/>
      <c r="J17" s="31"/>
      <c r="K17" s="31"/>
      <c r="L17" s="31"/>
      <c r="M17" s="31"/>
    </row>
    <row r="18" spans="1:13" ht="15.95" customHeight="1" x14ac:dyDescent="0.25">
      <c r="A18" s="9"/>
      <c r="B18" s="74" t="s">
        <v>98</v>
      </c>
      <c r="C18" s="74" t="s">
        <v>297</v>
      </c>
      <c r="D18" s="74" t="s">
        <v>298</v>
      </c>
      <c r="E18" s="56"/>
      <c r="F18" s="33"/>
      <c r="G18" s="33"/>
      <c r="H18" s="33"/>
      <c r="I18" s="36"/>
      <c r="J18" s="31"/>
      <c r="K18" s="31"/>
      <c r="L18" s="31"/>
      <c r="M18" s="31"/>
    </row>
    <row r="19" spans="1:13" ht="15.95" customHeight="1" x14ac:dyDescent="0.25">
      <c r="A19" s="9"/>
      <c r="B19" s="56">
        <v>2010</v>
      </c>
      <c r="C19" s="78">
        <v>470</v>
      </c>
      <c r="D19" s="78">
        <v>200</v>
      </c>
      <c r="E19" s="56"/>
      <c r="F19" s="33"/>
      <c r="G19" s="33"/>
      <c r="H19" s="33"/>
      <c r="I19" s="36"/>
      <c r="J19" s="31"/>
      <c r="K19" s="31"/>
      <c r="L19" s="31"/>
      <c r="M19" s="31"/>
    </row>
    <row r="20" spans="1:13" ht="15.95" customHeight="1" x14ac:dyDescent="0.25">
      <c r="A20" s="9"/>
      <c r="B20" s="56">
        <v>2011</v>
      </c>
      <c r="C20" s="78">
        <v>320</v>
      </c>
      <c r="D20" s="78">
        <v>175</v>
      </c>
      <c r="E20" s="56"/>
      <c r="F20" s="33"/>
      <c r="G20" s="33"/>
      <c r="H20" s="33"/>
      <c r="I20" s="36"/>
      <c r="J20" s="31"/>
      <c r="K20" s="31"/>
      <c r="L20" s="31"/>
      <c r="M20" s="31"/>
    </row>
    <row r="21" spans="1:13" ht="15.95" customHeight="1" x14ac:dyDescent="0.25">
      <c r="A21" s="28"/>
      <c r="B21" s="83" t="s">
        <v>171</v>
      </c>
      <c r="C21" s="84">
        <v>790</v>
      </c>
      <c r="D21" s="84">
        <v>375</v>
      </c>
      <c r="E21" s="56"/>
      <c r="F21" s="33"/>
      <c r="G21" s="33"/>
      <c r="H21" s="33"/>
      <c r="I21" s="36"/>
      <c r="J21" s="31"/>
      <c r="K21" s="31"/>
      <c r="L21" s="31"/>
      <c r="M21" s="31"/>
    </row>
    <row r="22" spans="1:13" ht="15.95" customHeight="1" x14ac:dyDescent="0.25">
      <c r="A22" s="26"/>
      <c r="B22" s="33"/>
      <c r="C22" s="33"/>
      <c r="D22" s="33"/>
      <c r="E22" s="33"/>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93" t="s">
        <v>303</v>
      </c>
      <c r="C24" s="93"/>
      <c r="D24" s="93"/>
      <c r="E24" s="93"/>
      <c r="F24" s="93"/>
      <c r="G24" s="93"/>
      <c r="H24" s="93"/>
      <c r="I24" s="38"/>
      <c r="J24" s="31"/>
      <c r="K24" s="31"/>
      <c r="L24" s="31"/>
      <c r="M24" s="31"/>
    </row>
    <row r="25" spans="1:13" ht="15.95" customHeight="1" thickBot="1" x14ac:dyDescent="0.3">
      <c r="A25" s="9">
        <f>INDEX('Point Grid'!$C$8:$I$33,MATCH($A$1,'Point Grid'!$A$8:$A$33,0),MATCH(A24,'Point Grid'!$C$7:$I$7,0))</f>
        <v>0.5</v>
      </c>
      <c r="B25" s="93"/>
      <c r="C25" s="93"/>
      <c r="D25" s="93"/>
      <c r="E25" s="93"/>
      <c r="F25" s="93"/>
      <c r="G25" s="93"/>
      <c r="H25" s="93"/>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3</v>
      </c>
      <c r="B28" s="93" t="s">
        <v>304</v>
      </c>
      <c r="C28" s="93"/>
      <c r="D28" s="93"/>
      <c r="E28" s="93"/>
      <c r="F28" s="93"/>
      <c r="G28" s="93"/>
      <c r="H28" s="93"/>
      <c r="I28" s="38"/>
      <c r="J28" s="31"/>
      <c r="K28" s="31"/>
      <c r="L28" s="31"/>
      <c r="M28" s="31"/>
    </row>
    <row r="29" spans="1:13" ht="15.95" customHeight="1" thickBot="1" x14ac:dyDescent="0.3">
      <c r="A29" s="9">
        <f>INDEX('Point Grid'!$C$8:$I$33,MATCH($A$1,'Point Grid'!$A$8:$A$33,0),MATCH(A28,'Point Grid'!$C$7:$I$7,0))</f>
        <v>0.5</v>
      </c>
      <c r="B29" s="93"/>
      <c r="C29" s="93"/>
      <c r="D29" s="93"/>
      <c r="E29" s="93"/>
      <c r="F29" s="93"/>
      <c r="G29" s="93"/>
      <c r="H29" s="93"/>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x14ac:dyDescent="0.25">
      <c r="A31" s="29"/>
      <c r="B31" s="37"/>
      <c r="C31" s="37"/>
      <c r="D31" s="37"/>
      <c r="E31" s="37"/>
      <c r="F31" s="37"/>
      <c r="G31" s="37"/>
      <c r="H31" s="37"/>
      <c r="I31" s="38"/>
      <c r="J31" s="31"/>
      <c r="K31" s="31"/>
      <c r="L31" s="31"/>
      <c r="M31" s="31"/>
    </row>
    <row r="32" spans="1:13" ht="15.95" customHeight="1" x14ac:dyDescent="0.25">
      <c r="A32" s="26" t="s">
        <v>4</v>
      </c>
      <c r="B32" s="93" t="s">
        <v>305</v>
      </c>
      <c r="C32" s="93"/>
      <c r="D32" s="93"/>
      <c r="E32" s="93"/>
      <c r="F32" s="93"/>
      <c r="G32" s="93"/>
      <c r="H32" s="93"/>
      <c r="I32" s="38"/>
      <c r="J32" s="31"/>
      <c r="K32" s="31"/>
      <c r="L32" s="31"/>
      <c r="M32" s="31"/>
    </row>
    <row r="33" spans="1:13" ht="15.95" customHeight="1" thickBot="1" x14ac:dyDescent="0.3">
      <c r="A33" s="9">
        <f>INDEX('Point Grid'!$C$8:$I$33,MATCH($A$1,'Point Grid'!$A$8:$A$33,0),MATCH(A32,'Point Grid'!$C$7:$I$7,0))</f>
        <v>0.5</v>
      </c>
      <c r="B33" s="93"/>
      <c r="C33" s="93"/>
      <c r="D33" s="93"/>
      <c r="E33" s="93"/>
      <c r="F33" s="93"/>
      <c r="G33" s="93"/>
      <c r="H33" s="93"/>
      <c r="I33" s="38"/>
      <c r="J33" s="31"/>
      <c r="K33" s="31"/>
      <c r="L33" s="31"/>
      <c r="M33" s="31"/>
    </row>
    <row r="34" spans="1:13" ht="15.95" customHeight="1" thickBot="1" x14ac:dyDescent="0.3">
      <c r="A34" s="5"/>
      <c r="B34" s="37"/>
      <c r="C34" s="37"/>
      <c r="D34" s="37"/>
      <c r="E34" s="37"/>
      <c r="F34" s="37"/>
      <c r="G34" s="37"/>
      <c r="H34" s="37"/>
      <c r="I34" s="38"/>
      <c r="J34" s="31"/>
      <c r="K34" s="31"/>
      <c r="L34" s="31"/>
      <c r="M34" s="31"/>
    </row>
    <row r="35" spans="1:13" ht="15.95" customHeight="1" x14ac:dyDescent="0.25">
      <c r="A35" s="29"/>
      <c r="B35" s="37"/>
      <c r="C35" s="37"/>
      <c r="D35" s="37"/>
      <c r="E35" s="37"/>
      <c r="F35" s="37"/>
      <c r="G35" s="37"/>
      <c r="H35" s="37"/>
      <c r="I35" s="38"/>
      <c r="J35" s="31"/>
      <c r="K35" s="31"/>
      <c r="L35" s="31"/>
      <c r="M35" s="31"/>
    </row>
    <row r="36" spans="1:13" ht="15.95" customHeight="1" x14ac:dyDescent="0.25">
      <c r="A36" s="26" t="s">
        <v>5</v>
      </c>
      <c r="B36" s="93" t="s">
        <v>306</v>
      </c>
      <c r="C36" s="93"/>
      <c r="D36" s="93"/>
      <c r="E36" s="93"/>
      <c r="F36" s="93"/>
      <c r="G36" s="93"/>
      <c r="H36" s="93"/>
      <c r="I36" s="38"/>
      <c r="J36" s="31"/>
      <c r="K36" s="31"/>
      <c r="L36" s="31"/>
      <c r="M36" s="31"/>
    </row>
    <row r="37" spans="1:13" ht="15.95" customHeight="1" thickBot="1" x14ac:dyDescent="0.3">
      <c r="A37" s="9">
        <f>INDEX('Point Grid'!$C$8:$I$33,MATCH($A$1,'Point Grid'!$A$8:$A$33,0),MATCH(A36,'Point Grid'!$C$7:$I$7,0))</f>
        <v>0.5</v>
      </c>
      <c r="B37" s="93"/>
      <c r="C37" s="93"/>
      <c r="D37" s="93"/>
      <c r="E37" s="93"/>
      <c r="F37" s="93"/>
      <c r="G37" s="93"/>
      <c r="H37" s="93"/>
      <c r="I37" s="38"/>
      <c r="J37" s="31"/>
      <c r="K37" s="31"/>
      <c r="L37" s="31"/>
      <c r="M37" s="31"/>
    </row>
    <row r="38" spans="1:13" ht="15.95" customHeight="1" thickBot="1" x14ac:dyDescent="0.3">
      <c r="A38" s="5"/>
      <c r="B38" s="37"/>
      <c r="C38" s="37"/>
      <c r="D38" s="37"/>
      <c r="E38" s="37"/>
      <c r="F38" s="37"/>
      <c r="G38" s="37"/>
      <c r="H38" s="37"/>
      <c r="I38" s="38"/>
      <c r="J38" s="31"/>
      <c r="K38" s="31"/>
      <c r="L38" s="31"/>
      <c r="M38" s="31"/>
    </row>
    <row r="39" spans="1:13" ht="15.95" customHeight="1" thickBot="1" x14ac:dyDescent="0.3">
      <c r="A39" s="30"/>
      <c r="B39" s="39"/>
      <c r="C39" s="39"/>
      <c r="D39" s="39"/>
      <c r="E39" s="39"/>
      <c r="F39" s="39"/>
      <c r="G39" s="39"/>
      <c r="H39" s="39"/>
      <c r="I39" s="40"/>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sheetData>
  <mergeCells count="5">
    <mergeCell ref="B28:H29"/>
    <mergeCell ref="B32:H33"/>
    <mergeCell ref="B36:H37"/>
    <mergeCell ref="H1:I1"/>
    <mergeCell ref="B24:H25"/>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2">
    <dataValidation type="decimal" allowBlank="1" showInputMessage="1" showErrorMessage="1" sqref="A22">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42"/>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3</v>
      </c>
      <c r="B4" s="93" t="s">
        <v>310</v>
      </c>
      <c r="C4" s="93"/>
      <c r="D4" s="93"/>
      <c r="E4" s="93"/>
      <c r="F4" s="93"/>
      <c r="G4" s="93"/>
      <c r="H4" s="93"/>
      <c r="I4" s="36"/>
      <c r="J4" s="31"/>
      <c r="K4" s="31"/>
      <c r="L4" s="31"/>
      <c r="M4" s="31"/>
    </row>
    <row r="5" spans="1:13" ht="15.95" customHeight="1" x14ac:dyDescent="0.25">
      <c r="A5" s="9"/>
      <c r="B5" s="93"/>
      <c r="C5" s="93"/>
      <c r="D5" s="93"/>
      <c r="E5" s="93"/>
      <c r="F5" s="93"/>
      <c r="G5" s="93"/>
      <c r="H5" s="93"/>
      <c r="I5" s="36"/>
      <c r="J5" s="31"/>
      <c r="K5" s="31"/>
      <c r="L5" s="31"/>
      <c r="M5" s="31"/>
    </row>
    <row r="6" spans="1:13" ht="15.95" customHeight="1" x14ac:dyDescent="0.25">
      <c r="A6" s="9"/>
      <c r="B6" s="93"/>
      <c r="C6" s="93"/>
      <c r="D6" s="93"/>
      <c r="E6" s="93"/>
      <c r="F6" s="93"/>
      <c r="G6" s="93"/>
      <c r="H6" s="93"/>
      <c r="I6" s="36"/>
      <c r="J6" s="31"/>
      <c r="K6" s="31"/>
      <c r="L6" s="31"/>
      <c r="M6" s="31"/>
    </row>
    <row r="7" spans="1:13" ht="15.95" customHeight="1" x14ac:dyDescent="0.25">
      <c r="A7" s="9"/>
      <c r="B7" s="33" t="s">
        <v>311</v>
      </c>
      <c r="C7" s="33"/>
      <c r="D7" s="33"/>
      <c r="E7" s="33"/>
      <c r="F7" s="33"/>
      <c r="G7" s="33"/>
      <c r="H7" s="33"/>
      <c r="I7" s="36"/>
      <c r="J7" s="31"/>
      <c r="K7" s="31"/>
      <c r="L7" s="31"/>
      <c r="M7" s="31"/>
    </row>
    <row r="8" spans="1:13" ht="15.95" customHeight="1" x14ac:dyDescent="0.25">
      <c r="A8" s="9"/>
      <c r="B8" s="33" t="s">
        <v>317</v>
      </c>
      <c r="C8" s="33"/>
      <c r="D8" s="33"/>
      <c r="E8" s="33"/>
      <c r="F8" s="33"/>
      <c r="G8" s="33"/>
      <c r="H8" s="33"/>
      <c r="I8" s="36"/>
      <c r="J8" s="31"/>
      <c r="K8" s="31"/>
      <c r="L8" s="31"/>
      <c r="M8" s="31"/>
    </row>
    <row r="9" spans="1:13" ht="15.95" customHeight="1" x14ac:dyDescent="0.25">
      <c r="A9" s="9"/>
      <c r="B9" s="33" t="s">
        <v>318</v>
      </c>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316</v>
      </c>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t="s">
        <v>312</v>
      </c>
      <c r="C13" s="33"/>
      <c r="D13" s="33"/>
      <c r="E13" s="33"/>
      <c r="F13" s="33"/>
      <c r="G13" s="33"/>
      <c r="H13" s="33"/>
      <c r="I13" s="36"/>
      <c r="J13" s="31"/>
      <c r="K13" s="31"/>
      <c r="L13" s="31"/>
      <c r="M13" s="31"/>
    </row>
    <row r="14" spans="1:13" ht="15.95" customHeight="1" x14ac:dyDescent="0.25">
      <c r="A14" s="9"/>
      <c r="B14" s="33" t="s">
        <v>314</v>
      </c>
      <c r="C14" s="33"/>
      <c r="D14" s="33"/>
      <c r="E14" s="33"/>
      <c r="F14" s="33"/>
      <c r="G14" s="33"/>
      <c r="H14" s="33"/>
      <c r="I14" s="36"/>
      <c r="J14" s="31"/>
      <c r="K14" s="31"/>
      <c r="L14" s="31"/>
      <c r="M14" s="31"/>
    </row>
    <row r="15" spans="1:13" ht="15.95" customHeight="1" x14ac:dyDescent="0.25">
      <c r="A15" s="9"/>
      <c r="B15" s="33" t="s">
        <v>315</v>
      </c>
      <c r="C15" s="33"/>
      <c r="D15" s="33"/>
      <c r="E15" s="33"/>
      <c r="F15" s="33"/>
      <c r="G15" s="33"/>
      <c r="H15" s="33"/>
      <c r="I15" s="36"/>
      <c r="J15" s="31"/>
      <c r="K15" s="31"/>
      <c r="L15" s="31"/>
      <c r="M15" s="31"/>
    </row>
    <row r="16" spans="1:13" ht="15.95" customHeight="1" x14ac:dyDescent="0.25">
      <c r="A16" s="9"/>
      <c r="B16" s="33" t="s">
        <v>313</v>
      </c>
      <c r="C16" s="33"/>
      <c r="D16" s="33"/>
      <c r="E16" s="33"/>
      <c r="F16" s="33"/>
      <c r="G16" s="33"/>
      <c r="H16" s="33"/>
      <c r="I16" s="36"/>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2</v>
      </c>
      <c r="B18" s="93" t="s">
        <v>307</v>
      </c>
      <c r="C18" s="93"/>
      <c r="D18" s="93"/>
      <c r="E18" s="93"/>
      <c r="F18" s="93"/>
      <c r="G18" s="93"/>
      <c r="H18" s="93"/>
      <c r="I18" s="38"/>
      <c r="J18" s="31"/>
      <c r="K18" s="31"/>
      <c r="L18" s="31"/>
      <c r="M18" s="31"/>
    </row>
    <row r="19" spans="1:13" ht="15.95" customHeight="1" thickBot="1" x14ac:dyDescent="0.3">
      <c r="A19" s="9">
        <f>INDEX('Point Grid'!$C$8:$I$33,MATCH($A$1,'Point Grid'!$A$8:$A$33,0),MATCH(A18,'Point Grid'!$C$7:$I$7,0))</f>
        <v>1</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3</v>
      </c>
      <c r="B22" s="93" t="s">
        <v>308</v>
      </c>
      <c r="C22" s="93"/>
      <c r="D22" s="93"/>
      <c r="E22" s="93"/>
      <c r="F22" s="93"/>
      <c r="G22" s="93"/>
      <c r="H22" s="93"/>
      <c r="I22" s="38"/>
      <c r="J22" s="31"/>
      <c r="K22" s="31"/>
      <c r="L22" s="31"/>
      <c r="M22" s="31"/>
    </row>
    <row r="23" spans="1:13" ht="15.95" customHeight="1" thickBot="1" x14ac:dyDescent="0.3">
      <c r="A23" s="9">
        <f>INDEX('Point Grid'!$C$8:$I$33,MATCH($A$1,'Point Grid'!$A$8:$A$33,0),MATCH(A22,'Point Grid'!$C$7:$I$7,0))</f>
        <v>1</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4</v>
      </c>
      <c r="B26" s="93" t="s">
        <v>309</v>
      </c>
      <c r="C26" s="93"/>
      <c r="D26" s="93"/>
      <c r="E26" s="93"/>
      <c r="F26" s="93"/>
      <c r="G26" s="93"/>
      <c r="H26" s="93"/>
      <c r="I26" s="38"/>
      <c r="J26" s="31"/>
      <c r="K26" s="31"/>
      <c r="L26" s="31"/>
      <c r="M26" s="31"/>
    </row>
    <row r="27" spans="1:13" ht="15.95" customHeight="1" thickBot="1" x14ac:dyDescent="0.3">
      <c r="A27" s="9">
        <f>INDEX('Point Grid'!$C$8:$I$33,MATCH($A$1,'Point Grid'!$A$8:$A$33,0),MATCH(A26,'Point Grid'!$C$7:$I$7,0))</f>
        <v>1</v>
      </c>
      <c r="B27" s="93"/>
      <c r="C27" s="93"/>
      <c r="D27" s="93"/>
      <c r="E27" s="93"/>
      <c r="F27" s="93"/>
      <c r="G27" s="93"/>
      <c r="H27" s="93"/>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5">
    <mergeCell ref="H1:I1"/>
    <mergeCell ref="B18:H19"/>
    <mergeCell ref="B26:H27"/>
    <mergeCell ref="B22:H23"/>
    <mergeCell ref="B4:H6"/>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20.85546875" style="24" customWidth="1"/>
    <col min="9" max="9" width="11.42578125" style="24" customWidth="1"/>
    <col min="10" max="16384" width="9.140625" style="24"/>
  </cols>
  <sheetData>
    <row r="1" spans="1:13" ht="15.95" customHeight="1" x14ac:dyDescent="0.25">
      <c r="A1" s="7">
        <v>23</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2</v>
      </c>
      <c r="B4" s="33" t="s">
        <v>70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74"/>
      <c r="C6" s="100" t="s">
        <v>321</v>
      </c>
      <c r="D6" s="100"/>
      <c r="E6" s="100"/>
      <c r="F6" s="33"/>
      <c r="G6" s="33"/>
      <c r="H6" s="33"/>
      <c r="I6" s="36"/>
      <c r="J6" s="31"/>
      <c r="K6" s="31"/>
      <c r="L6" s="31"/>
      <c r="M6" s="31"/>
    </row>
    <row r="7" spans="1:13" ht="15.95" customHeight="1" x14ac:dyDescent="0.25">
      <c r="A7" s="9"/>
      <c r="B7" s="74" t="s">
        <v>98</v>
      </c>
      <c r="C7" s="74" t="s">
        <v>246</v>
      </c>
      <c r="D7" s="74" t="s">
        <v>248</v>
      </c>
      <c r="E7" s="74" t="s">
        <v>250</v>
      </c>
      <c r="F7" s="33"/>
      <c r="G7" s="33"/>
      <c r="H7" s="33"/>
      <c r="I7" s="36"/>
      <c r="J7" s="31"/>
      <c r="K7" s="31"/>
      <c r="L7" s="31"/>
      <c r="M7" s="31"/>
    </row>
    <row r="8" spans="1:13" ht="15.95" customHeight="1" x14ac:dyDescent="0.25">
      <c r="A8" s="9"/>
      <c r="B8" s="56">
        <v>2010</v>
      </c>
      <c r="C8" s="78">
        <v>10300</v>
      </c>
      <c r="D8" s="78">
        <v>21300</v>
      </c>
      <c r="E8" s="78">
        <v>37500</v>
      </c>
      <c r="F8" s="33"/>
      <c r="G8" s="33"/>
      <c r="H8" s="33"/>
      <c r="I8" s="36"/>
      <c r="J8" s="31"/>
      <c r="K8" s="31"/>
      <c r="L8" s="31"/>
      <c r="M8" s="31"/>
    </row>
    <row r="9" spans="1:13" ht="15.95" customHeight="1" x14ac:dyDescent="0.25">
      <c r="A9" s="9"/>
      <c r="B9" s="56">
        <v>2011</v>
      </c>
      <c r="C9" s="78">
        <v>11400</v>
      </c>
      <c r="D9" s="78">
        <v>29400</v>
      </c>
      <c r="E9" s="78"/>
      <c r="F9" s="33"/>
      <c r="G9" s="33"/>
      <c r="H9" s="33"/>
      <c r="I9" s="36"/>
      <c r="J9" s="31"/>
      <c r="K9" s="31"/>
      <c r="L9" s="31"/>
      <c r="M9" s="31"/>
    </row>
    <row r="10" spans="1:13" ht="15.95" customHeight="1" x14ac:dyDescent="0.25">
      <c r="A10" s="9"/>
      <c r="B10" s="56">
        <v>2012</v>
      </c>
      <c r="C10" s="78">
        <v>15600</v>
      </c>
      <c r="D10" s="78"/>
      <c r="E10" s="78"/>
      <c r="F10" s="33"/>
      <c r="G10" s="33"/>
      <c r="H10" s="33"/>
      <c r="I10" s="36"/>
      <c r="J10" s="31"/>
      <c r="K10" s="31"/>
      <c r="L10" s="31"/>
      <c r="M10" s="31"/>
    </row>
    <row r="11" spans="1:13" ht="15.95" customHeight="1" x14ac:dyDescent="0.25">
      <c r="A11" s="9"/>
      <c r="B11" s="56"/>
      <c r="C11" s="56"/>
      <c r="D11" s="56"/>
      <c r="E11" s="56"/>
      <c r="F11" s="33"/>
      <c r="G11" s="33"/>
      <c r="H11" s="33"/>
      <c r="I11" s="36"/>
      <c r="J11" s="31"/>
      <c r="K11" s="31"/>
      <c r="L11" s="31"/>
      <c r="M11" s="31"/>
    </row>
    <row r="12" spans="1:13" ht="15.95" customHeight="1" x14ac:dyDescent="0.25">
      <c r="A12" s="9"/>
      <c r="B12" s="74"/>
      <c r="C12" s="100" t="s">
        <v>322</v>
      </c>
      <c r="D12" s="100"/>
      <c r="E12" s="100"/>
      <c r="F12" s="33"/>
      <c r="G12" s="33"/>
      <c r="H12" s="33"/>
      <c r="I12" s="36"/>
      <c r="J12" s="31"/>
      <c r="K12" s="31"/>
      <c r="L12" s="31"/>
      <c r="M12" s="31"/>
    </row>
    <row r="13" spans="1:13" ht="15.95" customHeight="1" x14ac:dyDescent="0.25">
      <c r="A13" s="9"/>
      <c r="B13" s="74" t="s">
        <v>98</v>
      </c>
      <c r="C13" s="74" t="s">
        <v>246</v>
      </c>
      <c r="D13" s="74" t="s">
        <v>248</v>
      </c>
      <c r="E13" s="74" t="s">
        <v>250</v>
      </c>
      <c r="F13" s="33"/>
      <c r="G13" s="33"/>
      <c r="H13" s="33"/>
      <c r="I13" s="36"/>
      <c r="J13" s="31"/>
      <c r="K13" s="31"/>
      <c r="L13" s="31"/>
      <c r="M13" s="31"/>
    </row>
    <row r="14" spans="1:13" ht="15.95" customHeight="1" x14ac:dyDescent="0.25">
      <c r="A14" s="9"/>
      <c r="B14" s="56">
        <v>2010</v>
      </c>
      <c r="C14" s="71">
        <v>1030</v>
      </c>
      <c r="D14" s="71">
        <v>1420</v>
      </c>
      <c r="E14" s="71">
        <v>1500</v>
      </c>
      <c r="F14" s="33"/>
      <c r="G14" s="33"/>
      <c r="H14" s="33"/>
      <c r="I14" s="36"/>
      <c r="J14" s="31"/>
      <c r="K14" s="31"/>
      <c r="L14" s="31"/>
      <c r="M14" s="31"/>
    </row>
    <row r="15" spans="1:13" ht="15.95" customHeight="1" x14ac:dyDescent="0.25">
      <c r="A15" s="9"/>
      <c r="B15" s="56">
        <v>2011</v>
      </c>
      <c r="C15" s="71">
        <v>1140</v>
      </c>
      <c r="D15" s="71">
        <v>1470</v>
      </c>
      <c r="E15" s="71"/>
      <c r="F15" s="33"/>
      <c r="G15" s="33"/>
      <c r="H15" s="33"/>
      <c r="I15" s="36"/>
      <c r="J15" s="31"/>
      <c r="K15" s="31"/>
      <c r="L15" s="31"/>
      <c r="M15" s="31"/>
    </row>
    <row r="16" spans="1:13" ht="15.95" customHeight="1" x14ac:dyDescent="0.25">
      <c r="A16" s="9"/>
      <c r="B16" s="56">
        <v>2012</v>
      </c>
      <c r="C16" s="71">
        <v>1200</v>
      </c>
      <c r="D16" s="71"/>
      <c r="E16" s="71"/>
      <c r="F16" s="33"/>
      <c r="G16" s="33"/>
      <c r="H16" s="33"/>
      <c r="I16" s="36"/>
      <c r="J16" s="31"/>
      <c r="K16" s="31"/>
      <c r="L16" s="31"/>
      <c r="M16" s="31"/>
    </row>
    <row r="17" spans="1:13" ht="15.95" customHeight="1" x14ac:dyDescent="0.25">
      <c r="A17" s="9"/>
      <c r="B17" s="56"/>
      <c r="C17" s="56"/>
      <c r="D17" s="56"/>
      <c r="E17" s="56"/>
      <c r="F17" s="33"/>
      <c r="G17" s="33"/>
      <c r="H17" s="33"/>
      <c r="I17" s="36"/>
      <c r="J17" s="31"/>
      <c r="K17" s="31"/>
      <c r="L17" s="31"/>
      <c r="M17" s="31"/>
    </row>
    <row r="18" spans="1:13" ht="15.95" customHeight="1" x14ac:dyDescent="0.25">
      <c r="A18" s="9"/>
      <c r="B18" s="74"/>
      <c r="C18" s="100" t="s">
        <v>321</v>
      </c>
      <c r="D18" s="100"/>
      <c r="E18" s="100"/>
      <c r="F18" s="33"/>
      <c r="G18" s="33"/>
      <c r="H18" s="33"/>
      <c r="I18" s="36"/>
      <c r="J18" s="31"/>
      <c r="K18" s="31"/>
      <c r="L18" s="31"/>
      <c r="M18" s="31"/>
    </row>
    <row r="19" spans="1:13" ht="15.95" customHeight="1" x14ac:dyDescent="0.25">
      <c r="A19" s="9"/>
      <c r="B19" s="74" t="s">
        <v>98</v>
      </c>
      <c r="C19" s="74" t="s">
        <v>246</v>
      </c>
      <c r="D19" s="74" t="s">
        <v>248</v>
      </c>
      <c r="E19" s="74" t="s">
        <v>250</v>
      </c>
      <c r="F19" s="33"/>
      <c r="G19" s="33"/>
      <c r="H19" s="33"/>
      <c r="I19" s="36"/>
      <c r="J19" s="31"/>
      <c r="K19" s="31"/>
      <c r="L19" s="31"/>
      <c r="M19" s="31"/>
    </row>
    <row r="20" spans="1:13" ht="15.95" customHeight="1" x14ac:dyDescent="0.25">
      <c r="A20" s="9"/>
      <c r="B20" s="56">
        <v>2010</v>
      </c>
      <c r="C20" s="78">
        <v>2575</v>
      </c>
      <c r="D20" s="78">
        <v>15795</v>
      </c>
      <c r="E20" s="78">
        <v>30000</v>
      </c>
      <c r="F20" s="33"/>
      <c r="G20" s="33"/>
      <c r="H20" s="33"/>
      <c r="I20" s="36"/>
      <c r="J20" s="31"/>
      <c r="K20" s="31"/>
      <c r="L20" s="31"/>
      <c r="M20" s="31"/>
    </row>
    <row r="21" spans="1:13" ht="15.95" customHeight="1" x14ac:dyDescent="0.25">
      <c r="A21" s="9"/>
      <c r="B21" s="56">
        <v>2011</v>
      </c>
      <c r="C21" s="78">
        <v>2850</v>
      </c>
      <c r="D21" s="78">
        <v>18200</v>
      </c>
      <c r="E21" s="78"/>
      <c r="F21" s="33"/>
      <c r="G21" s="33"/>
      <c r="H21" s="33"/>
      <c r="I21" s="36"/>
      <c r="J21" s="31"/>
      <c r="K21" s="31"/>
      <c r="L21" s="31"/>
      <c r="M21" s="31"/>
    </row>
    <row r="22" spans="1:13" ht="15.95" customHeight="1" x14ac:dyDescent="0.25">
      <c r="A22" s="28"/>
      <c r="B22" s="56">
        <v>2012</v>
      </c>
      <c r="C22" s="78">
        <v>3900</v>
      </c>
      <c r="D22" s="78"/>
      <c r="E22" s="78"/>
      <c r="F22" s="33"/>
      <c r="G22" s="33"/>
      <c r="H22" s="33"/>
      <c r="I22" s="36"/>
      <c r="J22" s="31"/>
      <c r="K22" s="31"/>
      <c r="L22" s="31"/>
      <c r="M22" s="31"/>
    </row>
    <row r="23" spans="1:13" ht="15.95" customHeight="1" x14ac:dyDescent="0.25">
      <c r="A23" s="28"/>
      <c r="B23" s="33"/>
      <c r="C23" s="33"/>
      <c r="D23" s="33"/>
      <c r="E23" s="33"/>
      <c r="F23" s="33"/>
      <c r="G23" s="33"/>
      <c r="H23" s="33"/>
      <c r="I23" s="36"/>
      <c r="J23" s="31"/>
      <c r="K23" s="31"/>
      <c r="L23" s="31"/>
      <c r="M23" s="31"/>
    </row>
    <row r="24" spans="1:13" ht="15.95" customHeight="1" x14ac:dyDescent="0.25">
      <c r="A24" s="26"/>
      <c r="B24" s="33" t="s">
        <v>323</v>
      </c>
      <c r="C24" s="33"/>
      <c r="D24" s="33"/>
      <c r="E24" s="33"/>
      <c r="F24" s="33"/>
      <c r="G24" s="33"/>
      <c r="H24" s="33"/>
      <c r="I24" s="36"/>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2</v>
      </c>
      <c r="B26" s="93" t="s">
        <v>320</v>
      </c>
      <c r="C26" s="93"/>
      <c r="D26" s="93"/>
      <c r="E26" s="93"/>
      <c r="F26" s="93"/>
      <c r="G26" s="93"/>
      <c r="H26" s="93"/>
      <c r="I26" s="38"/>
      <c r="J26" s="31"/>
      <c r="K26" s="31"/>
      <c r="L26" s="31"/>
      <c r="M26" s="31"/>
    </row>
    <row r="27" spans="1:13" ht="15.95" customHeight="1" thickBot="1" x14ac:dyDescent="0.3">
      <c r="A27" s="9">
        <f>INDEX('Point Grid'!$C$8:$I$33,MATCH($A$1,'Point Grid'!$A$8:$A$33,0),MATCH(A26,'Point Grid'!$C$7:$I$7,0))</f>
        <v>1.5</v>
      </c>
      <c r="B27" s="93"/>
      <c r="C27" s="93"/>
      <c r="D27" s="93"/>
      <c r="E27" s="93"/>
      <c r="F27" s="93"/>
      <c r="G27" s="93"/>
      <c r="H27" s="93"/>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3</v>
      </c>
      <c r="B30" s="93" t="s">
        <v>319</v>
      </c>
      <c r="C30" s="93"/>
      <c r="D30" s="93"/>
      <c r="E30" s="93"/>
      <c r="F30" s="93"/>
      <c r="G30" s="93"/>
      <c r="H30" s="93"/>
      <c r="I30" s="38"/>
      <c r="J30" s="31"/>
      <c r="K30" s="31"/>
      <c r="L30" s="31"/>
      <c r="M30" s="31"/>
    </row>
    <row r="31" spans="1:13" ht="15.95" customHeight="1" thickBot="1" x14ac:dyDescent="0.3">
      <c r="A31" s="9">
        <f>INDEX('Point Grid'!$C$8:$I$33,MATCH($A$1,'Point Grid'!$A$8:$A$33,0),MATCH(A30,'Point Grid'!$C$7:$I$7,0))</f>
        <v>0.5</v>
      </c>
      <c r="B31" s="93"/>
      <c r="C31" s="93"/>
      <c r="D31" s="93"/>
      <c r="E31" s="93"/>
      <c r="F31" s="93"/>
      <c r="G31" s="93"/>
      <c r="H31" s="93"/>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thickBot="1" x14ac:dyDescent="0.3">
      <c r="A33" s="30"/>
      <c r="B33" s="39"/>
      <c r="C33" s="39"/>
      <c r="D33" s="39"/>
      <c r="E33" s="39"/>
      <c r="F33" s="39"/>
      <c r="G33" s="39"/>
      <c r="H33" s="39"/>
      <c r="I33" s="40"/>
      <c r="J33" s="31"/>
      <c r="K33" s="31"/>
      <c r="L33" s="31"/>
      <c r="M33" s="31"/>
    </row>
    <row r="34" spans="1:13" x14ac:dyDescent="0.25">
      <c r="B34" s="31"/>
      <c r="C34" s="31"/>
      <c r="D34" s="31"/>
      <c r="E34" s="31"/>
      <c r="F34" s="31"/>
      <c r="G34" s="31"/>
      <c r="H34" s="31"/>
      <c r="I34" s="31"/>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sheetData>
  <mergeCells count="6">
    <mergeCell ref="H1:I1"/>
    <mergeCell ref="B26:H27"/>
    <mergeCell ref="B30:H31"/>
    <mergeCell ref="C6:E6"/>
    <mergeCell ref="C12:E12"/>
    <mergeCell ref="C18:E18"/>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2">
    <dataValidation type="decimal" allowBlank="1" showInputMessage="1" showErrorMessage="1" sqref="A24">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24</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Grid'!B:B,MATCH('24'!A1,'Point Grid'!A:A,0))</f>
        <v>2.5</v>
      </c>
      <c r="B4" s="33" t="s">
        <v>70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76"/>
      <c r="C6" s="100" t="s">
        <v>328</v>
      </c>
      <c r="D6" s="100"/>
      <c r="E6" s="100"/>
      <c r="F6" s="100"/>
      <c r="G6" s="33"/>
      <c r="H6" s="33"/>
      <c r="I6" s="36"/>
      <c r="J6" s="31"/>
      <c r="K6" s="31"/>
      <c r="L6" s="31"/>
      <c r="M6" s="31"/>
    </row>
    <row r="7" spans="1:13" ht="15.95" customHeight="1" x14ac:dyDescent="0.25">
      <c r="A7" s="9"/>
      <c r="B7" s="76" t="s">
        <v>98</v>
      </c>
      <c r="C7" s="76" t="s">
        <v>246</v>
      </c>
      <c r="D7" s="76" t="s">
        <v>248</v>
      </c>
      <c r="E7" s="76" t="s">
        <v>250</v>
      </c>
      <c r="F7" s="76" t="s">
        <v>327</v>
      </c>
      <c r="G7" s="33"/>
      <c r="H7" s="33"/>
      <c r="I7" s="36"/>
      <c r="J7" s="31"/>
      <c r="K7" s="31"/>
      <c r="L7" s="31"/>
      <c r="M7" s="31"/>
    </row>
    <row r="8" spans="1:13" ht="15.95" customHeight="1" x14ac:dyDescent="0.25">
      <c r="A8" s="9"/>
      <c r="B8" s="33">
        <v>2009</v>
      </c>
      <c r="C8" s="44">
        <v>2000</v>
      </c>
      <c r="D8" s="44">
        <v>2400</v>
      </c>
      <c r="E8" s="44">
        <v>2500</v>
      </c>
      <c r="F8" s="44">
        <v>2500</v>
      </c>
      <c r="G8" s="33"/>
      <c r="H8" s="33"/>
      <c r="I8" s="36"/>
      <c r="J8" s="31"/>
      <c r="K8" s="31"/>
      <c r="L8" s="31"/>
      <c r="M8" s="31"/>
    </row>
    <row r="9" spans="1:13" ht="15.95" customHeight="1" x14ac:dyDescent="0.25">
      <c r="A9" s="9"/>
      <c r="B9" s="33">
        <v>2010</v>
      </c>
      <c r="C9" s="44">
        <v>2100</v>
      </c>
      <c r="D9" s="44">
        <v>2300</v>
      </c>
      <c r="E9" s="44">
        <v>2400</v>
      </c>
      <c r="F9" s="44"/>
      <c r="G9" s="33"/>
      <c r="H9" s="33"/>
      <c r="I9" s="36"/>
      <c r="J9" s="31"/>
      <c r="K9" s="31"/>
      <c r="L9" s="31"/>
      <c r="M9" s="31"/>
    </row>
    <row r="10" spans="1:13" ht="15.95" customHeight="1" x14ac:dyDescent="0.25">
      <c r="A10" s="9"/>
      <c r="B10" s="33">
        <v>2011</v>
      </c>
      <c r="C10" s="44">
        <v>2100</v>
      </c>
      <c r="D10" s="44">
        <v>2400</v>
      </c>
      <c r="E10" s="44"/>
      <c r="F10" s="44"/>
      <c r="G10" s="33"/>
      <c r="H10" s="33"/>
      <c r="I10" s="36"/>
      <c r="J10" s="31"/>
      <c r="K10" s="31"/>
      <c r="L10" s="31"/>
      <c r="M10" s="31"/>
    </row>
    <row r="11" spans="1:13" ht="15.95" customHeight="1" x14ac:dyDescent="0.25">
      <c r="A11" s="9"/>
      <c r="B11" s="33">
        <v>2012</v>
      </c>
      <c r="C11" s="44">
        <v>2500</v>
      </c>
      <c r="D11" s="44"/>
      <c r="E11" s="44"/>
      <c r="F11" s="44"/>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76"/>
      <c r="C13" s="100" t="s">
        <v>328</v>
      </c>
      <c r="D13" s="100"/>
      <c r="E13" s="100"/>
      <c r="F13" s="100"/>
      <c r="G13" s="33"/>
      <c r="H13" s="33"/>
      <c r="I13" s="36"/>
      <c r="J13" s="31"/>
      <c r="K13" s="31"/>
      <c r="L13" s="31"/>
      <c r="M13" s="31"/>
    </row>
    <row r="14" spans="1:13" ht="15.95" customHeight="1" x14ac:dyDescent="0.25">
      <c r="A14" s="9"/>
      <c r="B14" s="76" t="s">
        <v>98</v>
      </c>
      <c r="C14" s="76" t="s">
        <v>246</v>
      </c>
      <c r="D14" s="76" t="s">
        <v>248</v>
      </c>
      <c r="E14" s="76" t="s">
        <v>250</v>
      </c>
      <c r="F14" s="76" t="s">
        <v>327</v>
      </c>
      <c r="G14" s="33"/>
      <c r="H14" s="33"/>
      <c r="I14" s="36"/>
      <c r="J14" s="31"/>
      <c r="K14" s="31"/>
      <c r="L14" s="31"/>
      <c r="M14" s="31"/>
    </row>
    <row r="15" spans="1:13" ht="15.95" customHeight="1" x14ac:dyDescent="0.25">
      <c r="A15" s="9"/>
      <c r="B15" s="33">
        <v>2009</v>
      </c>
      <c r="C15" s="44">
        <v>98</v>
      </c>
      <c r="D15" s="44">
        <v>166</v>
      </c>
      <c r="E15" s="44">
        <v>250</v>
      </c>
      <c r="F15" s="44">
        <v>250</v>
      </c>
      <c r="G15" s="33"/>
      <c r="H15" s="33"/>
      <c r="I15" s="36"/>
      <c r="J15" s="31"/>
      <c r="K15" s="31"/>
      <c r="L15" s="31"/>
      <c r="M15" s="31"/>
    </row>
    <row r="16" spans="1:13" ht="15.95" customHeight="1" x14ac:dyDescent="0.25">
      <c r="A16" s="9"/>
      <c r="B16" s="33">
        <v>2010</v>
      </c>
      <c r="C16" s="44">
        <v>105</v>
      </c>
      <c r="D16" s="44">
        <v>163</v>
      </c>
      <c r="E16" s="44">
        <v>240</v>
      </c>
      <c r="F16" s="44"/>
      <c r="G16" s="33"/>
      <c r="H16" s="33"/>
      <c r="I16" s="36"/>
      <c r="J16" s="31"/>
      <c r="K16" s="31"/>
      <c r="L16" s="31"/>
      <c r="M16" s="31"/>
    </row>
    <row r="17" spans="1:13" ht="15.95" customHeight="1" x14ac:dyDescent="0.25">
      <c r="A17" s="9"/>
      <c r="B17" s="33">
        <v>2011</v>
      </c>
      <c r="C17" s="44">
        <v>107</v>
      </c>
      <c r="D17" s="44">
        <v>170</v>
      </c>
      <c r="E17" s="44"/>
      <c r="F17" s="44"/>
      <c r="G17" s="33"/>
      <c r="H17" s="33"/>
      <c r="I17" s="36"/>
      <c r="J17" s="31"/>
      <c r="K17" s="31"/>
      <c r="L17" s="31"/>
      <c r="M17" s="31"/>
    </row>
    <row r="18" spans="1:13" ht="15.95" customHeight="1" x14ac:dyDescent="0.25">
      <c r="A18" s="28"/>
      <c r="B18" s="33">
        <v>2012</v>
      </c>
      <c r="C18" s="44">
        <v>75</v>
      </c>
      <c r="D18" s="44"/>
      <c r="E18" s="44"/>
      <c r="F18" s="44"/>
      <c r="G18" s="33"/>
      <c r="H18" s="33"/>
      <c r="I18" s="36"/>
      <c r="J18" s="31"/>
      <c r="K18" s="31"/>
      <c r="L18" s="31"/>
      <c r="M18" s="31"/>
    </row>
    <row r="19" spans="1:13" ht="15.95" customHeight="1" x14ac:dyDescent="0.25">
      <c r="A19" s="28"/>
      <c r="B19" s="33"/>
      <c r="C19" s="44"/>
      <c r="D19" s="44"/>
      <c r="E19" s="44"/>
      <c r="F19" s="44"/>
      <c r="G19" s="33"/>
      <c r="H19" s="33"/>
      <c r="I19" s="36"/>
      <c r="J19" s="31"/>
      <c r="K19" s="31"/>
      <c r="L19" s="31"/>
      <c r="M19" s="31"/>
    </row>
    <row r="20" spans="1:13" ht="15.95" customHeight="1" x14ac:dyDescent="0.25">
      <c r="A20" s="28"/>
      <c r="B20" s="33" t="s">
        <v>329</v>
      </c>
      <c r="C20" s="44"/>
      <c r="D20" s="44"/>
      <c r="E20" s="44"/>
      <c r="F20" s="44"/>
      <c r="G20" s="33"/>
      <c r="H20" s="33"/>
      <c r="I20" s="36"/>
      <c r="J20" s="31"/>
      <c r="K20" s="31"/>
      <c r="L20" s="31"/>
      <c r="M20" s="31"/>
    </row>
    <row r="21" spans="1:13" ht="15.95" customHeight="1" x14ac:dyDescent="0.25">
      <c r="A21" s="26"/>
      <c r="B21" s="33" t="s">
        <v>330</v>
      </c>
      <c r="C21" s="33"/>
      <c r="D21" s="33"/>
      <c r="E21" s="33"/>
      <c r="F21" s="33"/>
      <c r="G21" s="33"/>
      <c r="H21" s="33"/>
      <c r="I21" s="36"/>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2</v>
      </c>
      <c r="B23" s="93" t="s">
        <v>326</v>
      </c>
      <c r="C23" s="93"/>
      <c r="D23" s="93"/>
      <c r="E23" s="93"/>
      <c r="F23" s="93"/>
      <c r="G23" s="93"/>
      <c r="H23" s="93"/>
      <c r="I23" s="38"/>
      <c r="J23" s="31"/>
      <c r="K23" s="31"/>
      <c r="L23" s="31"/>
      <c r="M23" s="31"/>
    </row>
    <row r="24" spans="1:13" ht="15.95" customHeight="1" thickBot="1" x14ac:dyDescent="0.3">
      <c r="A24" s="9">
        <f>INDEX('Point Grid'!$C$8:$I$33,MATCH($A$1,'Point Grid'!$A$8:$A$33,0),MATCH(A23,'Point Grid'!$C$7:$I$7,0))</f>
        <v>0.75</v>
      </c>
      <c r="B24" s="93"/>
      <c r="C24" s="93"/>
      <c r="D24" s="93"/>
      <c r="E24" s="93"/>
      <c r="F24" s="93"/>
      <c r="G24" s="93"/>
      <c r="H24" s="93"/>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3</v>
      </c>
      <c r="B27" s="93" t="s">
        <v>324</v>
      </c>
      <c r="C27" s="93"/>
      <c r="D27" s="93"/>
      <c r="E27" s="93"/>
      <c r="F27" s="93"/>
      <c r="G27" s="93"/>
      <c r="H27" s="93"/>
      <c r="I27" s="38"/>
      <c r="J27" s="31"/>
      <c r="K27" s="31"/>
      <c r="L27" s="31"/>
      <c r="M27" s="31"/>
    </row>
    <row r="28" spans="1:13" ht="15.95" customHeight="1" thickBot="1" x14ac:dyDescent="0.3">
      <c r="A28" s="9">
        <f>INDEX('Point Grid'!$C$8:$I$33,MATCH($A$1,'Point Grid'!$A$8:$A$33,0),MATCH(A27,'Point Grid'!$C$7:$I$7,0))</f>
        <v>1.5</v>
      </c>
      <c r="B28" s="93"/>
      <c r="C28" s="93"/>
      <c r="D28" s="93"/>
      <c r="E28" s="93"/>
      <c r="F28" s="93"/>
      <c r="G28" s="93"/>
      <c r="H28" s="93"/>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4</v>
      </c>
      <c r="B31" s="93" t="s">
        <v>325</v>
      </c>
      <c r="C31" s="93"/>
      <c r="D31" s="93"/>
      <c r="E31" s="93"/>
      <c r="F31" s="93"/>
      <c r="G31" s="93"/>
      <c r="H31" s="93"/>
      <c r="I31" s="38"/>
      <c r="J31" s="31"/>
      <c r="K31" s="31"/>
      <c r="L31" s="31"/>
      <c r="M31" s="31"/>
    </row>
    <row r="32" spans="1:13" ht="15.95" customHeight="1" thickBot="1" x14ac:dyDescent="0.3">
      <c r="A32" s="9">
        <f>INDEX('Point Grid'!$C$8:$I$33,MATCH($A$1,'Point Grid'!$A$8:$A$33,0),MATCH(A31,'Point Grid'!$C$7:$I$7,0))</f>
        <v>0.25</v>
      </c>
      <c r="B32" s="93"/>
      <c r="C32" s="93"/>
      <c r="D32" s="93"/>
      <c r="E32" s="93"/>
      <c r="F32" s="93"/>
      <c r="G32" s="93"/>
      <c r="H32" s="93"/>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thickBot="1" x14ac:dyDescent="0.3">
      <c r="A34" s="30"/>
      <c r="B34" s="39"/>
      <c r="C34" s="39"/>
      <c r="D34" s="39"/>
      <c r="E34" s="39"/>
      <c r="F34" s="39"/>
      <c r="G34" s="39"/>
      <c r="H34" s="39"/>
      <c r="I34" s="40"/>
      <c r="J34" s="31"/>
      <c r="K34" s="31"/>
      <c r="L34" s="31"/>
      <c r="M34" s="31"/>
    </row>
    <row r="35" spans="1:13" x14ac:dyDescent="0.25">
      <c r="B35" s="31"/>
      <c r="C35" s="31"/>
      <c r="D35" s="31"/>
      <c r="E35" s="31"/>
      <c r="F35" s="31"/>
      <c r="G35" s="31"/>
      <c r="H35" s="31"/>
      <c r="I35" s="31"/>
      <c r="J35" s="31"/>
      <c r="K35" s="31"/>
      <c r="L35" s="31"/>
      <c r="M35" s="31"/>
    </row>
    <row r="36" spans="1:13" x14ac:dyDescent="0.25">
      <c r="B36" s="31"/>
      <c r="C36" s="31"/>
      <c r="D36" s="31"/>
      <c r="E36" s="31"/>
      <c r="F36" s="31"/>
      <c r="G36" s="31"/>
      <c r="H36" s="31"/>
      <c r="I36" s="31"/>
      <c r="J36" s="31"/>
      <c r="K36" s="31"/>
      <c r="L36" s="31"/>
      <c r="M36" s="31"/>
    </row>
    <row r="37" spans="1:13" x14ac:dyDescent="0.25">
      <c r="B37" s="31"/>
      <c r="C37" s="31"/>
      <c r="D37" s="31"/>
      <c r="E37" s="31"/>
      <c r="F37" s="31"/>
      <c r="G37" s="31"/>
      <c r="H37" s="31"/>
      <c r="I37" s="31"/>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sheetData>
  <mergeCells count="6">
    <mergeCell ref="H1:I1"/>
    <mergeCell ref="B23:H24"/>
    <mergeCell ref="B27:H28"/>
    <mergeCell ref="B31:H32"/>
    <mergeCell ref="C6:F6"/>
    <mergeCell ref="C13:F13"/>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2">
    <dataValidation type="decimal" allowBlank="1" showInputMessage="1" showErrorMessage="1" sqref="A21">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heetViews>
  <sheetFormatPr defaultColWidth="9.140625" defaultRowHeight="15" x14ac:dyDescent="0.25"/>
  <cols>
    <col min="1" max="1" width="9.140625" style="24"/>
    <col min="2" max="6" width="16" style="24" customWidth="1"/>
    <col min="7" max="9" width="11.42578125" style="24" customWidth="1"/>
    <col min="10" max="16384" width="9.140625" style="24"/>
  </cols>
  <sheetData>
    <row r="1" spans="1:13" ht="15.95" customHeight="1" x14ac:dyDescent="0.25">
      <c r="A1" s="7">
        <v>25</v>
      </c>
      <c r="B1" s="27" t="s">
        <v>12</v>
      </c>
      <c r="C1" s="23"/>
      <c r="D1" s="23"/>
      <c r="E1" s="23"/>
      <c r="F1" s="23"/>
      <c r="G1" s="23"/>
      <c r="H1" s="91" t="s">
        <v>29</v>
      </c>
      <c r="I1" s="92"/>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Grid'!B:B,MATCH('25'!A1,'Point Grid'!A:A,0))</f>
        <v>2.25</v>
      </c>
      <c r="B4" s="33" t="s">
        <v>331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45" x14ac:dyDescent="0.25">
      <c r="A6" s="9"/>
      <c r="B6" s="77" t="s">
        <v>332</v>
      </c>
      <c r="C6" s="77" t="s">
        <v>333</v>
      </c>
      <c r="D6" s="77" t="s">
        <v>298</v>
      </c>
      <c r="E6" s="77" t="s">
        <v>334</v>
      </c>
      <c r="F6" s="77" t="s">
        <v>335</v>
      </c>
      <c r="G6" s="33"/>
      <c r="H6" s="33"/>
      <c r="I6" s="36"/>
      <c r="J6" s="31"/>
      <c r="K6" s="31"/>
      <c r="L6" s="31"/>
      <c r="M6" s="31"/>
    </row>
    <row r="7" spans="1:13" ht="15.95" customHeight="1" x14ac:dyDescent="0.25">
      <c r="A7" s="9"/>
      <c r="B7" s="56">
        <v>2009</v>
      </c>
      <c r="C7" s="78">
        <v>409</v>
      </c>
      <c r="D7" s="78">
        <v>3625</v>
      </c>
      <c r="E7" s="78">
        <v>7575</v>
      </c>
      <c r="F7" s="78">
        <v>6250</v>
      </c>
      <c r="G7" s="33"/>
      <c r="H7" s="33"/>
      <c r="I7" s="36"/>
      <c r="J7" s="31"/>
      <c r="K7" s="31"/>
      <c r="L7" s="31"/>
      <c r="M7" s="31"/>
    </row>
    <row r="8" spans="1:13" ht="15.95" customHeight="1" x14ac:dyDescent="0.25">
      <c r="A8" s="9"/>
      <c r="B8" s="56">
        <v>2010</v>
      </c>
      <c r="C8" s="78">
        <v>476</v>
      </c>
      <c r="D8" s="78">
        <v>5875</v>
      </c>
      <c r="E8" s="78">
        <v>10450</v>
      </c>
      <c r="F8" s="78">
        <v>7500</v>
      </c>
      <c r="G8" s="33"/>
      <c r="H8" s="33"/>
      <c r="I8" s="36"/>
      <c r="J8" s="31"/>
      <c r="K8" s="31"/>
      <c r="L8" s="31"/>
      <c r="M8" s="31"/>
    </row>
    <row r="9" spans="1:13" ht="15.95" customHeight="1" x14ac:dyDescent="0.25">
      <c r="A9" s="9"/>
      <c r="B9" s="56">
        <v>2011</v>
      </c>
      <c r="C9" s="78">
        <v>614</v>
      </c>
      <c r="D9" s="78">
        <v>7950</v>
      </c>
      <c r="E9" s="78">
        <v>13750</v>
      </c>
      <c r="F9" s="78">
        <v>8750</v>
      </c>
      <c r="G9" s="33"/>
      <c r="H9" s="33"/>
      <c r="I9" s="36"/>
      <c r="J9" s="31"/>
      <c r="K9" s="31"/>
      <c r="L9" s="31"/>
      <c r="M9" s="31"/>
    </row>
    <row r="10" spans="1:13" ht="15.95" customHeight="1" x14ac:dyDescent="0.25">
      <c r="A10" s="9"/>
      <c r="B10" s="56">
        <v>2012</v>
      </c>
      <c r="C10" s="78">
        <v>761</v>
      </c>
      <c r="D10" s="78">
        <v>10375</v>
      </c>
      <c r="E10" s="78">
        <v>16500</v>
      </c>
      <c r="F10" s="78">
        <v>10625</v>
      </c>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336</v>
      </c>
      <c r="C12" s="33"/>
      <c r="D12" s="33"/>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93" t="s">
        <v>337</v>
      </c>
      <c r="C14" s="93"/>
      <c r="D14" s="93"/>
      <c r="E14" s="93"/>
      <c r="F14" s="93"/>
      <c r="G14" s="93"/>
      <c r="H14" s="93"/>
      <c r="I14" s="38"/>
      <c r="J14" s="31"/>
      <c r="K14" s="31"/>
      <c r="L14" s="31"/>
      <c r="M14" s="31"/>
    </row>
    <row r="15" spans="1:13" ht="15.95" customHeight="1" thickBot="1" x14ac:dyDescent="0.3">
      <c r="A15" s="9">
        <f>INDEX('Point Grid'!$C$8:$I$33,MATCH($A$1,'Point Grid'!$A$8:$A$33,0),MATCH(A14,'Point Grid'!$C$7:$I$7,0))</f>
        <v>1.5</v>
      </c>
      <c r="B15" s="93"/>
      <c r="C15" s="93"/>
      <c r="D15" s="93"/>
      <c r="E15" s="93"/>
      <c r="F15" s="93"/>
      <c r="G15" s="93"/>
      <c r="H15" s="93"/>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93" t="s">
        <v>338</v>
      </c>
      <c r="C18" s="93"/>
      <c r="D18" s="93"/>
      <c r="E18" s="93"/>
      <c r="F18" s="93"/>
      <c r="G18" s="93"/>
      <c r="H18" s="93"/>
      <c r="I18" s="38"/>
      <c r="J18" s="31"/>
      <c r="K18" s="31"/>
      <c r="L18" s="31"/>
      <c r="M18" s="31"/>
    </row>
    <row r="19" spans="1:13" ht="15.95" customHeight="1" thickBot="1" x14ac:dyDescent="0.3">
      <c r="A19" s="9">
        <f>INDEX('Point Grid'!$C$8:$I$33,MATCH($A$1,'Point Grid'!$A$8:$A$33,0),MATCH(A18,'Point Grid'!$C$7:$I$7,0))</f>
        <v>0.5</v>
      </c>
      <c r="B19" s="93"/>
      <c r="C19" s="93"/>
      <c r="D19" s="93"/>
      <c r="E19" s="93"/>
      <c r="F19" s="93"/>
      <c r="G19" s="93"/>
      <c r="H19" s="93"/>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93" t="s">
        <v>371</v>
      </c>
      <c r="C22" s="93"/>
      <c r="D22" s="93"/>
      <c r="E22" s="93"/>
      <c r="F22" s="93"/>
      <c r="G22" s="93"/>
      <c r="H22" s="93"/>
      <c r="I22" s="38"/>
      <c r="J22" s="31"/>
      <c r="K22" s="31"/>
      <c r="L22" s="31"/>
      <c r="M22" s="31"/>
    </row>
    <row r="23" spans="1:13" ht="15.95" customHeight="1" thickBot="1" x14ac:dyDescent="0.3">
      <c r="A23" s="9">
        <f>INDEX('Point Grid'!$C$8:$I$33,MATCH($A$1,'Point Grid'!$A$8:$A$33,0),MATCH(A22,'Point Grid'!$C$7:$I$7,0))</f>
        <v>0.25</v>
      </c>
      <c r="B23" s="93"/>
      <c r="C23" s="93"/>
      <c r="D23" s="93"/>
      <c r="E23" s="93"/>
      <c r="F23" s="93"/>
      <c r="G23" s="93"/>
      <c r="H23" s="93"/>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4">
    <mergeCell ref="B22:H23"/>
    <mergeCell ref="B14:H15"/>
    <mergeCell ref="B18:H19"/>
    <mergeCell ref="H1:I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heetViews>
  <sheetFormatPr defaultColWidth="9.140625" defaultRowHeight="15" x14ac:dyDescent="0.25"/>
  <cols>
    <col min="1" max="1" width="9.140625" style="24"/>
    <col min="2" max="2" width="16.85546875" style="24" customWidth="1"/>
    <col min="3" max="3" width="15.7109375" style="24" customWidth="1"/>
    <col min="4" max="10" width="13" style="24" customWidth="1"/>
    <col min="11" max="11" width="11.42578125" style="24" customWidth="1"/>
    <col min="12" max="16384" width="9.140625" style="24"/>
  </cols>
  <sheetData>
    <row r="1" spans="1:15" ht="15.95" customHeight="1" x14ac:dyDescent="0.25">
      <c r="A1" s="7">
        <v>26</v>
      </c>
      <c r="B1" s="27" t="s">
        <v>12</v>
      </c>
      <c r="C1" s="23"/>
      <c r="D1" s="23"/>
      <c r="E1" s="23"/>
      <c r="F1" s="23"/>
      <c r="G1" s="23"/>
      <c r="H1" s="23"/>
      <c r="I1" s="23"/>
      <c r="J1" s="91" t="s">
        <v>29</v>
      </c>
      <c r="K1" s="92"/>
    </row>
    <row r="2" spans="1:15" ht="15.95" customHeight="1" x14ac:dyDescent="0.25">
      <c r="A2" s="25"/>
      <c r="B2" s="34"/>
      <c r="C2" s="34"/>
      <c r="D2" s="34"/>
      <c r="E2" s="34"/>
      <c r="F2" s="34"/>
      <c r="G2" s="34"/>
      <c r="H2" s="34"/>
      <c r="I2" s="34"/>
      <c r="J2" s="34"/>
      <c r="K2" s="35"/>
    </row>
    <row r="3" spans="1:15" ht="15.95" customHeight="1" x14ac:dyDescent="0.25">
      <c r="A3" s="8" t="s">
        <v>13</v>
      </c>
      <c r="B3" s="33"/>
      <c r="C3" s="33"/>
      <c r="D3" s="33"/>
      <c r="E3" s="33"/>
      <c r="F3" s="33"/>
      <c r="G3" s="33"/>
      <c r="H3" s="33"/>
      <c r="I3" s="33"/>
      <c r="J3" s="33"/>
      <c r="K3" s="36"/>
      <c r="L3" s="31"/>
      <c r="M3" s="31"/>
      <c r="N3" s="31"/>
      <c r="O3" s="31"/>
    </row>
    <row r="4" spans="1:15" ht="15.95" customHeight="1" x14ac:dyDescent="0.25">
      <c r="A4" s="9">
        <f>INDEX('Point Grid'!B:B,MATCH('26'!A1,'Point Grid'!A:A,0))</f>
        <v>2</v>
      </c>
      <c r="B4" s="33" t="s">
        <v>339</v>
      </c>
      <c r="C4" s="33"/>
      <c r="D4" s="33"/>
      <c r="E4" s="33"/>
      <c r="F4" s="33"/>
      <c r="G4" s="33"/>
      <c r="H4" s="33"/>
      <c r="I4" s="33"/>
      <c r="J4" s="33"/>
      <c r="K4" s="36"/>
      <c r="L4" s="31"/>
      <c r="M4" s="31"/>
      <c r="N4" s="31"/>
      <c r="O4" s="31"/>
    </row>
    <row r="5" spans="1:15" ht="15.95" customHeight="1" x14ac:dyDescent="0.25">
      <c r="A5" s="9"/>
      <c r="B5" s="33"/>
      <c r="C5" s="33"/>
      <c r="D5" s="33"/>
      <c r="E5" s="33"/>
      <c r="F5" s="33"/>
      <c r="G5" s="33"/>
      <c r="H5" s="33"/>
      <c r="I5" s="33"/>
      <c r="J5" s="33"/>
      <c r="K5" s="36"/>
      <c r="L5" s="31"/>
      <c r="M5" s="31"/>
      <c r="N5" s="31"/>
      <c r="O5" s="31"/>
    </row>
    <row r="6" spans="1:15" ht="15.95" customHeight="1" x14ac:dyDescent="0.25">
      <c r="A6" s="9"/>
      <c r="B6" s="94" t="s">
        <v>98</v>
      </c>
      <c r="C6" s="94" t="s">
        <v>346</v>
      </c>
      <c r="D6" s="94"/>
      <c r="E6" s="94" t="s">
        <v>350</v>
      </c>
      <c r="F6" s="94"/>
      <c r="G6" s="94"/>
      <c r="H6" s="94"/>
      <c r="I6" s="94"/>
      <c r="J6" s="94"/>
      <c r="K6" s="36"/>
      <c r="L6" s="31"/>
      <c r="M6" s="31"/>
      <c r="N6" s="31"/>
      <c r="O6" s="31"/>
    </row>
    <row r="7" spans="1:15" ht="15.95" customHeight="1" x14ac:dyDescent="0.25">
      <c r="A7" s="9"/>
      <c r="B7" s="94"/>
      <c r="C7" s="94"/>
      <c r="D7" s="94"/>
      <c r="E7" s="94" t="s">
        <v>347</v>
      </c>
      <c r="F7" s="94"/>
      <c r="G7" s="94" t="s">
        <v>348</v>
      </c>
      <c r="H7" s="94"/>
      <c r="I7" s="94" t="s">
        <v>349</v>
      </c>
      <c r="J7" s="94"/>
      <c r="K7" s="36"/>
      <c r="L7" s="31"/>
      <c r="M7" s="31"/>
      <c r="N7" s="31"/>
      <c r="O7" s="31"/>
    </row>
    <row r="8" spans="1:15" ht="45" x14ac:dyDescent="0.25">
      <c r="A8" s="9"/>
      <c r="B8" s="94"/>
      <c r="C8" s="42" t="s">
        <v>342</v>
      </c>
      <c r="D8" s="42" t="s">
        <v>343</v>
      </c>
      <c r="E8" s="42" t="s">
        <v>342</v>
      </c>
      <c r="F8" s="42" t="s">
        <v>343</v>
      </c>
      <c r="G8" s="42" t="s">
        <v>342</v>
      </c>
      <c r="H8" s="42" t="s">
        <v>343</v>
      </c>
      <c r="I8" s="51" t="s">
        <v>344</v>
      </c>
      <c r="J8" s="51" t="s">
        <v>345</v>
      </c>
      <c r="K8" s="36"/>
      <c r="L8" s="31"/>
      <c r="M8" s="31"/>
      <c r="N8" s="31"/>
      <c r="O8" s="31"/>
    </row>
    <row r="9" spans="1:15" ht="15.95" customHeight="1" x14ac:dyDescent="0.25">
      <c r="A9" s="9"/>
      <c r="B9" s="41">
        <v>2009</v>
      </c>
      <c r="C9" s="103">
        <v>76700</v>
      </c>
      <c r="D9" s="103">
        <v>75800</v>
      </c>
      <c r="E9" s="103">
        <v>77501</v>
      </c>
      <c r="F9" s="103">
        <v>77483</v>
      </c>
      <c r="G9" s="103">
        <v>77758</v>
      </c>
      <c r="H9" s="103">
        <v>78022</v>
      </c>
      <c r="I9" s="103">
        <v>77474</v>
      </c>
      <c r="J9" s="103">
        <v>77817</v>
      </c>
      <c r="K9" s="36"/>
      <c r="L9" s="31"/>
      <c r="M9" s="31"/>
      <c r="N9" s="31"/>
      <c r="O9" s="31"/>
    </row>
    <row r="10" spans="1:15" ht="15.95" customHeight="1" x14ac:dyDescent="0.25">
      <c r="A10" s="9"/>
      <c r="B10" s="41">
        <v>2010</v>
      </c>
      <c r="C10" s="103">
        <v>104000</v>
      </c>
      <c r="D10" s="103">
        <v>98100</v>
      </c>
      <c r="E10" s="103">
        <v>113782</v>
      </c>
      <c r="F10" s="103">
        <v>113828</v>
      </c>
      <c r="G10" s="103">
        <v>113374</v>
      </c>
      <c r="H10" s="103">
        <v>113165</v>
      </c>
      <c r="I10" s="103">
        <v>112669</v>
      </c>
      <c r="J10" s="103">
        <v>106363</v>
      </c>
      <c r="K10" s="36"/>
      <c r="L10" s="31"/>
      <c r="M10" s="31"/>
      <c r="N10" s="31"/>
      <c r="O10" s="31"/>
    </row>
    <row r="11" spans="1:15" ht="15.95" customHeight="1" x14ac:dyDescent="0.25">
      <c r="A11" s="9"/>
      <c r="B11" s="41">
        <v>2011</v>
      </c>
      <c r="C11" s="103">
        <v>107200</v>
      </c>
      <c r="D11" s="103">
        <v>55100</v>
      </c>
      <c r="E11" s="103">
        <v>130379</v>
      </c>
      <c r="F11" s="103">
        <v>94770</v>
      </c>
      <c r="G11" s="103">
        <v>127393</v>
      </c>
      <c r="H11" s="103">
        <v>102646</v>
      </c>
      <c r="I11" s="103">
        <v>132743</v>
      </c>
      <c r="J11" s="103">
        <v>107447</v>
      </c>
      <c r="K11" s="36"/>
      <c r="L11" s="31"/>
      <c r="M11" s="31"/>
      <c r="N11" s="31"/>
      <c r="O11" s="31"/>
    </row>
    <row r="12" spans="1:15" ht="15.95" customHeight="1" x14ac:dyDescent="0.25">
      <c r="A12" s="9"/>
      <c r="B12" s="41">
        <v>2012</v>
      </c>
      <c r="C12" s="103">
        <v>58100</v>
      </c>
      <c r="D12" s="103">
        <v>20400</v>
      </c>
      <c r="E12" s="103">
        <v>120014</v>
      </c>
      <c r="F12" s="103">
        <v>89600</v>
      </c>
      <c r="G12" s="103">
        <v>121397</v>
      </c>
      <c r="H12" s="103">
        <v>115159</v>
      </c>
      <c r="I12" s="103">
        <v>123383</v>
      </c>
      <c r="J12" s="103">
        <v>93012</v>
      </c>
      <c r="K12" s="36"/>
      <c r="L12" s="31"/>
      <c r="M12" s="31"/>
      <c r="N12" s="31"/>
      <c r="O12" s="31"/>
    </row>
    <row r="13" spans="1:15" ht="15.95" customHeight="1" x14ac:dyDescent="0.25">
      <c r="A13" s="9"/>
      <c r="B13" s="33"/>
      <c r="C13" s="33"/>
      <c r="D13" s="33"/>
      <c r="E13" s="33"/>
      <c r="F13" s="33"/>
      <c r="G13" s="33"/>
      <c r="H13" s="33"/>
      <c r="I13" s="33"/>
      <c r="J13" s="33"/>
      <c r="K13" s="36"/>
      <c r="L13" s="31"/>
      <c r="M13" s="104"/>
      <c r="N13" s="31"/>
      <c r="O13" s="31"/>
    </row>
    <row r="14" spans="1:15" ht="15.95" customHeight="1" x14ac:dyDescent="0.25">
      <c r="A14" s="26" t="s">
        <v>2</v>
      </c>
      <c r="B14" s="93" t="s">
        <v>340</v>
      </c>
      <c r="C14" s="93"/>
      <c r="D14" s="93"/>
      <c r="E14" s="93"/>
      <c r="F14" s="93"/>
      <c r="G14" s="93"/>
      <c r="H14" s="93"/>
      <c r="I14" s="93"/>
      <c r="J14" s="93"/>
      <c r="K14" s="38"/>
      <c r="L14" s="31"/>
      <c r="M14" s="31"/>
      <c r="N14" s="31"/>
      <c r="O14" s="31"/>
    </row>
    <row r="15" spans="1:15" ht="15.95" customHeight="1" thickBot="1" x14ac:dyDescent="0.3">
      <c r="A15" s="9">
        <f>INDEX('Point Grid'!$C$8:$I$33,MATCH($A$1,'Point Grid'!$A$8:$A$33,0),MATCH(A14,'Point Grid'!$C$7:$I$7,0))</f>
        <v>1.5</v>
      </c>
      <c r="B15" s="93"/>
      <c r="C15" s="93"/>
      <c r="D15" s="93"/>
      <c r="E15" s="93"/>
      <c r="F15" s="93"/>
      <c r="G15" s="93"/>
      <c r="H15" s="93"/>
      <c r="I15" s="93"/>
      <c r="J15" s="93"/>
      <c r="K15" s="38"/>
      <c r="L15" s="31"/>
      <c r="M15" s="31"/>
      <c r="N15" s="31"/>
      <c r="O15" s="31"/>
    </row>
    <row r="16" spans="1:15" ht="15.95" customHeight="1" thickBot="1" x14ac:dyDescent="0.3">
      <c r="A16" s="5"/>
      <c r="B16" s="37"/>
      <c r="C16" s="37"/>
      <c r="D16" s="37"/>
      <c r="E16" s="37"/>
      <c r="F16" s="37"/>
      <c r="G16" s="37"/>
      <c r="H16" s="37"/>
      <c r="I16" s="37"/>
      <c r="J16" s="37"/>
      <c r="K16" s="38"/>
      <c r="L16" s="31"/>
      <c r="M16" s="31"/>
      <c r="N16" s="31"/>
      <c r="O16" s="31"/>
    </row>
    <row r="17" spans="1:15" ht="15.95" customHeight="1" x14ac:dyDescent="0.25">
      <c r="A17" s="29"/>
      <c r="B17" s="37"/>
      <c r="C17" s="37"/>
      <c r="D17" s="37"/>
      <c r="E17" s="37"/>
      <c r="F17" s="37"/>
      <c r="G17" s="37"/>
      <c r="H17" s="37"/>
      <c r="I17" s="37"/>
      <c r="J17" s="37"/>
      <c r="K17" s="38"/>
      <c r="L17" s="31"/>
      <c r="M17" s="31"/>
      <c r="N17" s="31"/>
      <c r="O17" s="31"/>
    </row>
    <row r="18" spans="1:15" ht="15.95" customHeight="1" x14ac:dyDescent="0.25">
      <c r="A18" s="26" t="s">
        <v>3</v>
      </c>
      <c r="B18" s="93" t="s">
        <v>341</v>
      </c>
      <c r="C18" s="93"/>
      <c r="D18" s="93"/>
      <c r="E18" s="93"/>
      <c r="F18" s="93"/>
      <c r="G18" s="93"/>
      <c r="H18" s="93"/>
      <c r="I18" s="93"/>
      <c r="J18" s="93"/>
      <c r="K18" s="38"/>
      <c r="L18" s="31"/>
      <c r="M18" s="31"/>
      <c r="N18" s="31"/>
      <c r="O18" s="31"/>
    </row>
    <row r="19" spans="1:15" ht="15.95" customHeight="1" thickBot="1" x14ac:dyDescent="0.3">
      <c r="A19" s="9">
        <f>INDEX('Point Grid'!$C$8:$I$33,MATCH($A$1,'Point Grid'!$A$8:$A$33,0),MATCH(A18,'Point Grid'!$C$7:$I$7,0))</f>
        <v>0.5</v>
      </c>
      <c r="B19" s="93"/>
      <c r="C19" s="93"/>
      <c r="D19" s="93"/>
      <c r="E19" s="93"/>
      <c r="F19" s="93"/>
      <c r="G19" s="93"/>
      <c r="H19" s="93"/>
      <c r="I19" s="93"/>
      <c r="J19" s="93"/>
      <c r="K19" s="38"/>
      <c r="L19" s="31"/>
      <c r="M19" s="31"/>
      <c r="N19" s="31"/>
      <c r="O19" s="31"/>
    </row>
    <row r="20" spans="1:15" ht="15.95" customHeight="1" thickBot="1" x14ac:dyDescent="0.3">
      <c r="A20" s="5"/>
      <c r="B20" s="37"/>
      <c r="C20" s="37"/>
      <c r="D20" s="37"/>
      <c r="E20" s="37"/>
      <c r="F20" s="37"/>
      <c r="G20" s="37"/>
      <c r="H20" s="37"/>
      <c r="I20" s="37"/>
      <c r="J20" s="37"/>
      <c r="K20" s="38"/>
      <c r="L20" s="31"/>
      <c r="M20" s="31"/>
      <c r="N20" s="31"/>
      <c r="O20" s="31"/>
    </row>
    <row r="21" spans="1:15" ht="15.95" customHeight="1" thickBot="1" x14ac:dyDescent="0.3">
      <c r="A21" s="30"/>
      <c r="B21" s="39"/>
      <c r="C21" s="39"/>
      <c r="D21" s="39"/>
      <c r="E21" s="39"/>
      <c r="F21" s="39"/>
      <c r="G21" s="39"/>
      <c r="H21" s="39"/>
      <c r="I21" s="39"/>
      <c r="J21" s="39"/>
      <c r="K21" s="40"/>
      <c r="L21" s="31"/>
      <c r="M21" s="31"/>
      <c r="N21" s="31"/>
      <c r="O21" s="31"/>
    </row>
    <row r="22" spans="1:15" x14ac:dyDescent="0.25">
      <c r="B22" s="31"/>
      <c r="C22" s="31"/>
      <c r="D22" s="31"/>
      <c r="E22" s="31"/>
      <c r="F22" s="31"/>
      <c r="G22" s="31"/>
      <c r="H22" s="31"/>
      <c r="I22" s="31"/>
      <c r="J22" s="31"/>
      <c r="K22" s="31"/>
      <c r="L22" s="31"/>
      <c r="M22" s="31"/>
      <c r="N22" s="31"/>
      <c r="O22" s="31"/>
    </row>
    <row r="23" spans="1:15" x14ac:dyDescent="0.25">
      <c r="B23" s="31"/>
      <c r="C23" s="31"/>
      <c r="D23" s="31"/>
      <c r="E23" s="31"/>
      <c r="F23" s="31"/>
      <c r="G23" s="31"/>
      <c r="H23" s="31"/>
      <c r="I23" s="31"/>
      <c r="J23" s="31"/>
      <c r="K23" s="31"/>
      <c r="L23" s="31"/>
      <c r="M23" s="31"/>
      <c r="N23" s="31"/>
      <c r="O23" s="31"/>
    </row>
    <row r="24" spans="1:15" x14ac:dyDescent="0.25">
      <c r="B24" s="31"/>
      <c r="C24" s="31"/>
      <c r="D24" s="31"/>
      <c r="E24" s="31"/>
      <c r="F24" s="31"/>
      <c r="G24" s="31"/>
      <c r="H24" s="31"/>
      <c r="I24" s="31"/>
      <c r="J24" s="31"/>
      <c r="K24" s="31"/>
      <c r="L24" s="31"/>
      <c r="M24" s="31"/>
      <c r="N24" s="31"/>
      <c r="O24" s="31"/>
    </row>
    <row r="25" spans="1:15" x14ac:dyDescent="0.25">
      <c r="B25" s="31"/>
      <c r="C25" s="31"/>
      <c r="D25" s="31"/>
      <c r="E25" s="31"/>
      <c r="F25" s="31"/>
      <c r="G25" s="31"/>
      <c r="H25" s="31"/>
      <c r="I25" s="31"/>
      <c r="J25" s="31"/>
      <c r="K25" s="31"/>
      <c r="L25" s="31"/>
      <c r="M25" s="31"/>
      <c r="N25" s="31"/>
      <c r="O25" s="31"/>
    </row>
    <row r="26" spans="1:15" x14ac:dyDescent="0.25">
      <c r="B26" s="31"/>
      <c r="C26" s="31"/>
      <c r="D26" s="31"/>
      <c r="E26" s="31"/>
      <c r="F26" s="31"/>
      <c r="G26" s="31"/>
      <c r="H26" s="31"/>
      <c r="I26" s="31"/>
      <c r="J26" s="31"/>
      <c r="K26" s="31"/>
      <c r="L26" s="31"/>
      <c r="M26" s="31"/>
      <c r="N26" s="31"/>
      <c r="O26" s="31"/>
    </row>
    <row r="27" spans="1:15" x14ac:dyDescent="0.25">
      <c r="B27" s="31"/>
      <c r="C27" s="31"/>
      <c r="D27" s="31"/>
      <c r="E27" s="31"/>
      <c r="F27" s="31"/>
      <c r="G27" s="31"/>
      <c r="H27" s="31"/>
      <c r="I27" s="31"/>
      <c r="J27" s="31"/>
      <c r="K27" s="31"/>
      <c r="L27" s="31"/>
      <c r="M27" s="31"/>
      <c r="N27" s="31"/>
      <c r="O27" s="31"/>
    </row>
    <row r="28" spans="1:15" x14ac:dyDescent="0.25">
      <c r="B28" s="31"/>
      <c r="C28" s="31"/>
      <c r="D28" s="31"/>
      <c r="E28" s="31"/>
      <c r="F28" s="31"/>
      <c r="G28" s="31"/>
      <c r="H28" s="31"/>
      <c r="I28" s="31"/>
      <c r="J28" s="31"/>
      <c r="K28" s="31"/>
      <c r="L28" s="31"/>
      <c r="M28" s="31"/>
      <c r="N28" s="31"/>
      <c r="O28" s="31"/>
    </row>
    <row r="29" spans="1:15" x14ac:dyDescent="0.25">
      <c r="B29" s="31"/>
      <c r="C29" s="31"/>
      <c r="D29" s="31"/>
      <c r="E29" s="31"/>
      <c r="F29" s="31"/>
      <c r="G29" s="31"/>
      <c r="H29" s="31"/>
      <c r="I29" s="31"/>
      <c r="J29" s="31"/>
      <c r="K29" s="31"/>
      <c r="L29" s="31"/>
      <c r="M29" s="31"/>
      <c r="N29" s="31"/>
      <c r="O29" s="31"/>
    </row>
    <row r="30" spans="1:15" x14ac:dyDescent="0.25">
      <c r="B30" s="31"/>
      <c r="C30" s="31"/>
      <c r="D30" s="31"/>
      <c r="E30" s="31"/>
      <c r="F30" s="31"/>
      <c r="G30" s="31"/>
      <c r="H30" s="31"/>
      <c r="I30" s="31"/>
      <c r="J30" s="31"/>
      <c r="K30" s="31"/>
      <c r="L30" s="31"/>
      <c r="M30" s="31"/>
      <c r="N30" s="31"/>
      <c r="O30" s="31"/>
    </row>
    <row r="31" spans="1:15" x14ac:dyDescent="0.25">
      <c r="B31" s="31"/>
      <c r="C31" s="31"/>
      <c r="D31" s="31"/>
      <c r="E31" s="31"/>
      <c r="F31" s="31"/>
      <c r="G31" s="31"/>
      <c r="H31" s="31"/>
      <c r="I31" s="31"/>
      <c r="J31" s="31"/>
      <c r="K31" s="31"/>
      <c r="L31" s="31"/>
      <c r="M31" s="31"/>
      <c r="N31" s="31"/>
      <c r="O31" s="31"/>
    </row>
    <row r="32" spans="1:15" x14ac:dyDescent="0.25">
      <c r="B32" s="31"/>
      <c r="C32" s="31"/>
      <c r="D32" s="31"/>
      <c r="E32" s="31"/>
      <c r="F32" s="31"/>
      <c r="G32" s="31"/>
      <c r="H32" s="31"/>
      <c r="I32" s="31"/>
      <c r="J32" s="31"/>
      <c r="K32" s="31"/>
      <c r="L32" s="31"/>
      <c r="M32" s="31"/>
      <c r="N32" s="31"/>
      <c r="O32" s="31"/>
    </row>
    <row r="33" spans="2:15" x14ac:dyDescent="0.25">
      <c r="B33" s="31"/>
      <c r="C33" s="31"/>
      <c r="D33" s="31"/>
      <c r="E33" s="31"/>
      <c r="F33" s="31"/>
      <c r="G33" s="31"/>
      <c r="H33" s="31"/>
      <c r="I33" s="31"/>
      <c r="J33" s="31"/>
      <c r="K33" s="31"/>
      <c r="L33" s="31"/>
      <c r="M33" s="31"/>
      <c r="N33" s="31"/>
      <c r="O33" s="31"/>
    </row>
    <row r="34" spans="2:15" x14ac:dyDescent="0.25">
      <c r="B34" s="31"/>
      <c r="C34" s="31"/>
      <c r="D34" s="31"/>
      <c r="E34" s="31"/>
      <c r="F34" s="31"/>
      <c r="G34" s="31"/>
      <c r="H34" s="31"/>
      <c r="I34" s="31"/>
      <c r="J34" s="31"/>
      <c r="K34" s="31"/>
      <c r="L34" s="31"/>
      <c r="M34" s="31"/>
      <c r="N34" s="31"/>
      <c r="O34" s="31"/>
    </row>
  </sheetData>
  <mergeCells count="9">
    <mergeCell ref="J1:K1"/>
    <mergeCell ref="B14:J15"/>
    <mergeCell ref="B18:J19"/>
    <mergeCell ref="E6:J6"/>
    <mergeCell ref="E7:F7"/>
    <mergeCell ref="G7:H7"/>
    <mergeCell ref="I7:J7"/>
    <mergeCell ref="C6:D7"/>
    <mergeCell ref="B6:B8"/>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2024-06-21T23:51:43Z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2024-06-21T14:29:44Z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11b04d4c-14b2-497b-b0c8-e95b13e36ad0</vt:lpwstr>
  </property>
  <property fmtid="{D5CDD505-2E9C-101B-9397-08002B2CF9AE}" pid="10" name="MSIP_Label_290f5e94-b30f-4e73-9b6b-e333361c0d6b_ContentBits">
    <vt:lpwstr>0</vt:lpwstr>
  </property>
  <property fmtid="{D5CDD505-2E9C-101B-9397-08002B2CF9AE}" pid="11" name="{A44787D4-0540-4523-9961-78E4036D8C6D}">
    <vt:lpwstr>{4E0BF580-0954-42A1-B2D2-775ED59CCB0C}</vt:lpwstr>
  </property>
</Properties>
</file>