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wner\Downloads\"/>
    </mc:Choice>
  </mc:AlternateContent>
  <bookViews>
    <workbookView xWindow="0" yWindow="0" windowWidth="24000" windowHeight="9735"/>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21" r:id="rId18"/>
    <sheet name="17" sheetId="35" r:id="rId19"/>
    <sheet name="18" sheetId="54" r:id="rId20"/>
    <sheet name="19" sheetId="20" r:id="rId21"/>
    <sheet name="20" sheetId="22" r:id="rId22"/>
    <sheet name="21" sheetId="23" r:id="rId23"/>
    <sheet name="22" sheetId="30" r:id="rId24"/>
    <sheet name="23" sheetId="29" r:id="rId2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29" l="1"/>
  <c r="A18" i="29"/>
  <c r="A35" i="30"/>
  <c r="A31" i="30"/>
  <c r="A27" i="30"/>
  <c r="A23" i="30"/>
  <c r="A23" i="23"/>
  <c r="A19" i="23"/>
  <c r="A15" i="23"/>
  <c r="A21" i="22"/>
  <c r="A29" i="21"/>
  <c r="A23" i="20"/>
  <c r="A37" i="54"/>
  <c r="A12" i="35"/>
  <c r="A24" i="36"/>
  <c r="A20" i="36"/>
  <c r="A16" i="36"/>
  <c r="A21" i="37"/>
  <c r="A17" i="37"/>
  <c r="A13" i="37"/>
  <c r="A25" i="38"/>
  <c r="A21" i="38"/>
  <c r="A17" i="38"/>
  <c r="A23" i="39"/>
  <c r="A26" i="40"/>
  <c r="A22" i="40"/>
  <c r="A17" i="41"/>
  <c r="A13" i="41"/>
  <c r="A9" i="41"/>
  <c r="A37" i="42"/>
  <c r="A23" i="49"/>
  <c r="A23" i="50"/>
  <c r="A19" i="50"/>
  <c r="A15" i="50"/>
  <c r="A7" i="51"/>
  <c r="A47" i="52"/>
  <c r="A43" i="52"/>
  <c r="A20" i="53"/>
  <c r="A16" i="53"/>
  <c r="A12" i="53"/>
  <c r="A8" i="53"/>
  <c r="A23" i="5"/>
  <c r="A19" i="5"/>
  <c r="A15" i="5"/>
  <c r="A23" i="4"/>
  <c r="A21" i="2"/>
  <c r="A17" i="2"/>
  <c r="A13" i="2"/>
  <c r="B30" i="1"/>
  <c r="A4" i="29" s="1"/>
  <c r="B29" i="1"/>
  <c r="A4" i="30" s="1"/>
  <c r="B28" i="1"/>
  <c r="A4" i="23" s="1"/>
  <c r="B27" i="1"/>
  <c r="A4" i="22" s="1"/>
  <c r="B26" i="1"/>
  <c r="A4" i="21" s="1"/>
  <c r="B25" i="1"/>
  <c r="A4" i="20" s="1"/>
  <c r="B24" i="1"/>
  <c r="A4" i="54" s="1"/>
  <c r="B23" i="1"/>
  <c r="A4" i="35" s="1"/>
  <c r="B22" i="1"/>
  <c r="A4" i="36" s="1"/>
  <c r="B21" i="1"/>
  <c r="A4" i="37" s="1"/>
  <c r="B20" i="1"/>
  <c r="A4" i="38" s="1"/>
  <c r="B19" i="1"/>
  <c r="A4" i="39" s="1"/>
  <c r="B18" i="1"/>
  <c r="A4" i="40" s="1"/>
  <c r="B17" i="1"/>
  <c r="A4" i="41" s="1"/>
  <c r="B16" i="1"/>
  <c r="A4" i="42" s="1"/>
  <c r="B15" i="1"/>
  <c r="A4" i="49" s="1"/>
  <c r="B14" i="1"/>
  <c r="A4" i="50" s="1"/>
  <c r="B13" i="1"/>
  <c r="A4" i="51" s="1"/>
  <c r="B12" i="1"/>
  <c r="A4" i="52" s="1"/>
  <c r="B11" i="1"/>
  <c r="A4" i="53" s="1"/>
  <c r="L26" i="1"/>
  <c r="L30" i="1"/>
  <c r="L29" i="1"/>
  <c r="L28" i="1"/>
  <c r="L27" i="1"/>
  <c r="L9" i="1"/>
  <c r="L10" i="1"/>
  <c r="L11" i="1"/>
  <c r="L12" i="1"/>
  <c r="L13" i="1"/>
  <c r="L14" i="1"/>
  <c r="L15" i="1"/>
  <c r="L16" i="1"/>
  <c r="L17" i="1"/>
  <c r="L18" i="1"/>
  <c r="L19" i="1"/>
  <c r="L20" i="1"/>
  <c r="L21" i="1"/>
  <c r="L22" i="1"/>
  <c r="L23" i="1"/>
  <c r="L24" i="1"/>
  <c r="L25" i="1"/>
  <c r="L8" i="1"/>
  <c r="B9" i="1"/>
  <c r="A4" i="4" s="1"/>
  <c r="B10" i="1"/>
  <c r="A4" i="5" s="1"/>
  <c r="B8" i="1"/>
  <c r="A4" i="2" s="1"/>
  <c r="M8" i="1" s="1" a="1"/>
  <c r="M8" i="1" s="1"/>
  <c r="J8" i="1"/>
  <c r="J9" i="1"/>
  <c r="J27" i="1"/>
  <c r="J26" i="1"/>
  <c r="J20" i="1"/>
  <c r="J11" i="1"/>
  <c r="J23" i="1"/>
  <c r="J10" i="1"/>
  <c r="J16" i="1"/>
  <c r="J24" i="1"/>
  <c r="J28" i="1"/>
  <c r="J22" i="1"/>
  <c r="J18" i="1"/>
  <c r="J19" i="1"/>
  <c r="J21" i="1"/>
  <c r="J14" i="1"/>
  <c r="J13" i="1"/>
  <c r="J29" i="1"/>
  <c r="J12" i="1"/>
  <c r="J30" i="1"/>
  <c r="J15" i="1"/>
  <c r="J25" i="1"/>
  <c r="J17" i="1"/>
  <c r="M14" i="1" l="1" a="1"/>
  <c r="M14" i="1" s="1"/>
  <c r="M19" i="1" a="1"/>
  <c r="M19" i="1" s="1"/>
  <c r="M16" i="1" a="1"/>
  <c r="M16" i="1" s="1"/>
  <c r="M23" i="1" a="1"/>
  <c r="M23" i="1" s="1"/>
  <c r="M25" i="1" a="1"/>
  <c r="M25" i="1" s="1"/>
  <c r="M24" i="1" a="1"/>
  <c r="M24" i="1" s="1"/>
  <c r="M30" i="1" a="1"/>
  <c r="M30" i="1" s="1"/>
  <c r="M22" i="1" a="1"/>
  <c r="M22" i="1" s="1"/>
  <c r="M17" i="1" a="1"/>
  <c r="M17" i="1" s="1"/>
  <c r="R20" i="1" a="1"/>
  <c r="R20" i="1" s="1"/>
  <c r="P28" i="1" a="1"/>
  <c r="P28" i="1" s="1"/>
  <c r="N20" i="1" a="1"/>
  <c r="N20" i="1" s="1"/>
  <c r="N26" i="1" a="1"/>
  <c r="N26" i="1" s="1"/>
  <c r="N27" i="1" a="1"/>
  <c r="N27" i="1" s="1"/>
  <c r="S28" i="1" a="1"/>
  <c r="S28" i="1" s="1"/>
  <c r="S15" i="1" a="1"/>
  <c r="S15" i="1" s="1"/>
  <c r="M20" i="1" a="1"/>
  <c r="M20" i="1" s="1"/>
  <c r="R28" i="1" a="1"/>
  <c r="R28" i="1" s="1"/>
  <c r="P20" i="1" a="1"/>
  <c r="P20" i="1" s="1"/>
  <c r="M28" i="1" a="1"/>
  <c r="M28" i="1" s="1"/>
  <c r="N28" i="1" a="1"/>
  <c r="N28" i="1" s="1"/>
  <c r="M27" i="1" a="1"/>
  <c r="M27" i="1" s="1"/>
  <c r="N18" i="1" a="1"/>
  <c r="N18" i="1" s="1"/>
  <c r="N19" i="1" a="1"/>
  <c r="N19" i="1" s="1"/>
  <c r="Q20" i="1" a="1"/>
  <c r="Q20" i="1" s="1"/>
  <c r="Q28" i="1" a="1"/>
  <c r="Q28" i="1" s="1"/>
  <c r="R21" i="1" a="1"/>
  <c r="R21" i="1" s="1"/>
  <c r="S20" i="1" a="1"/>
  <c r="S20" i="1" s="1"/>
  <c r="S18" i="1" a="1"/>
  <c r="S18" i="1" s="1"/>
  <c r="O19" i="1" a="1"/>
  <c r="O19" i="1" s="1"/>
  <c r="R22" i="1" a="1"/>
  <c r="R22" i="1" s="1"/>
  <c r="P23" i="1" a="1"/>
  <c r="P23" i="1" s="1"/>
  <c r="S13" i="1" a="1"/>
  <c r="S13" i="1" s="1"/>
  <c r="S29" i="1" a="1"/>
  <c r="S29" i="1" s="1"/>
  <c r="S24" i="1" a="1"/>
  <c r="S24" i="1" s="1"/>
  <c r="S25" i="1" a="1"/>
  <c r="S25" i="1" s="1"/>
  <c r="Q26" i="1" a="1"/>
  <c r="Q26" i="1" s="1"/>
  <c r="O27" i="1" a="1"/>
  <c r="O27" i="1" s="1"/>
  <c r="N30" i="1" a="1"/>
  <c r="N30" i="1" s="1"/>
  <c r="S22" i="1" a="1"/>
  <c r="S22" i="1" s="1"/>
  <c r="Q30" i="1" a="1"/>
  <c r="Q30" i="1" s="1"/>
  <c r="R30" i="1" a="1"/>
  <c r="R30" i="1" s="1"/>
  <c r="S23" i="1" a="1"/>
  <c r="S23" i="1" s="1"/>
  <c r="Q19" i="1" a="1"/>
  <c r="Q19" i="1" s="1"/>
  <c r="S27" i="1" a="1"/>
  <c r="S27" i="1" s="1"/>
  <c r="M13" i="1" a="1"/>
  <c r="M13" i="1" s="1"/>
  <c r="M12" i="1" a="1"/>
  <c r="M12" i="1" s="1"/>
  <c r="S12" i="1" a="1"/>
  <c r="S12" i="1" s="1"/>
  <c r="R29" i="1" a="1"/>
  <c r="R29" i="1" s="1"/>
  <c r="M29" i="1" a="1"/>
  <c r="M29" i="1" s="1"/>
  <c r="S30" i="1" a="1"/>
  <c r="S30" i="1" s="1"/>
  <c r="O14" i="1" a="1"/>
  <c r="O14" i="1" s="1"/>
  <c r="O30" i="1" a="1"/>
  <c r="O30" i="1" s="1"/>
  <c r="P29" i="1" a="1"/>
  <c r="P29" i="1" s="1"/>
  <c r="Q29" i="1" a="1"/>
  <c r="Q29" i="1" s="1"/>
  <c r="Q18" i="1" a="1"/>
  <c r="Q18" i="1" s="1"/>
  <c r="O29" i="1" a="1"/>
  <c r="O29" i="1" s="1"/>
  <c r="Q27" i="1" a="1"/>
  <c r="Q27" i="1" s="1"/>
  <c r="O21" i="1" a="1"/>
  <c r="O21" i="1" s="1"/>
  <c r="P27" i="1" a="1"/>
  <c r="P27" i="1" s="1"/>
  <c r="O22" i="1" a="1"/>
  <c r="O22" i="1" s="1"/>
  <c r="S16" i="1" a="1"/>
  <c r="S16" i="1" s="1"/>
  <c r="N12" i="1" a="1"/>
  <c r="N12" i="1" s="1"/>
  <c r="O23" i="1" a="1"/>
  <c r="O23" i="1" s="1"/>
  <c r="R13" i="1" a="1"/>
  <c r="R13" i="1" s="1"/>
  <c r="S14" i="1" a="1"/>
  <c r="S14" i="1" s="1"/>
  <c r="P13" i="1" a="1"/>
  <c r="P13" i="1" s="1"/>
  <c r="R14" i="1" a="1"/>
  <c r="R14" i="1" s="1"/>
  <c r="P15" i="1" a="1"/>
  <c r="P15" i="1" s="1"/>
  <c r="P16" i="1" a="1"/>
  <c r="P16" i="1" s="1"/>
  <c r="P17" i="1" a="1"/>
  <c r="P17" i="1" s="1"/>
  <c r="P24" i="1" a="1"/>
  <c r="P24" i="1" s="1"/>
  <c r="P25" i="1" a="1"/>
  <c r="P25" i="1" s="1"/>
  <c r="S26" i="1" a="1"/>
  <c r="S26" i="1" s="1"/>
  <c r="Q13" i="1" a="1"/>
  <c r="Q13" i="1" s="1"/>
  <c r="O15" i="1" a="1"/>
  <c r="O15" i="1" s="1"/>
  <c r="O13" i="1" a="1"/>
  <c r="O13" i="1" s="1"/>
  <c r="Q11" i="1" a="1"/>
  <c r="Q11" i="1" s="1"/>
  <c r="R11" i="1" a="1"/>
  <c r="R11" i="1" s="1"/>
  <c r="S11" i="1" a="1"/>
  <c r="S11" i="1" s="1"/>
  <c r="P11" i="1" a="1"/>
  <c r="P11" i="1" s="1"/>
  <c r="N11" i="1" a="1"/>
  <c r="N11" i="1" s="1"/>
  <c r="S17" i="1" a="1"/>
  <c r="S17" i="1" s="1"/>
  <c r="Q12" i="1" a="1"/>
  <c r="Q12" i="1" s="1"/>
  <c r="Q17" i="1" a="1"/>
  <c r="Q17" i="1" s="1"/>
  <c r="Q25" i="1" a="1"/>
  <c r="Q25" i="1" s="1"/>
  <c r="O12" i="1" a="1"/>
  <c r="O12" i="1" s="1"/>
  <c r="N14" i="1" a="1"/>
  <c r="N14" i="1" s="1"/>
  <c r="R16" i="1" a="1"/>
  <c r="R16" i="1" s="1"/>
  <c r="P19" i="1" a="1"/>
  <c r="P19" i="1" s="1"/>
  <c r="N22" i="1" a="1"/>
  <c r="N22" i="1" s="1"/>
  <c r="R24" i="1" a="1"/>
  <c r="R24" i="1" s="1"/>
  <c r="M21" i="1" a="1"/>
  <c r="M21" i="1" s="1"/>
  <c r="N15" i="1" a="1"/>
  <c r="N15" i="1" s="1"/>
  <c r="R17" i="1" a="1"/>
  <c r="R17" i="1" s="1"/>
  <c r="N23" i="1" a="1"/>
  <c r="N23" i="1" s="1"/>
  <c r="R25" i="1" a="1"/>
  <c r="R25" i="1" s="1"/>
  <c r="N16" i="1" a="1"/>
  <c r="N16" i="1" s="1"/>
  <c r="R18" i="1" a="1"/>
  <c r="R18" i="1" s="1"/>
  <c r="P21" i="1" a="1"/>
  <c r="P21" i="1" s="1"/>
  <c r="N24" i="1" a="1"/>
  <c r="N24" i="1" s="1"/>
  <c r="R26" i="1" a="1"/>
  <c r="R26" i="1" s="1"/>
  <c r="O17" i="1" a="1"/>
  <c r="O17" i="1" s="1"/>
  <c r="S19" i="1" a="1"/>
  <c r="S19" i="1" s="1"/>
  <c r="Q22" i="1" a="1"/>
  <c r="Q22" i="1" s="1"/>
  <c r="O25" i="1" a="1"/>
  <c r="O25" i="1" s="1"/>
  <c r="Q15" i="1" a="1"/>
  <c r="Q15" i="1" s="1"/>
  <c r="O18" i="1" a="1"/>
  <c r="O18" i="1" s="1"/>
  <c r="Q23" i="1" a="1"/>
  <c r="Q23" i="1" s="1"/>
  <c r="O26" i="1" a="1"/>
  <c r="O26" i="1" s="1"/>
  <c r="Q16" i="1" a="1"/>
  <c r="Q16" i="1" s="1"/>
  <c r="S21" i="1" a="1"/>
  <c r="S21" i="1" s="1"/>
  <c r="Q24" i="1" a="1"/>
  <c r="Q24" i="1" s="1"/>
  <c r="R12" i="1" a="1"/>
  <c r="R12" i="1" s="1"/>
  <c r="Q14" i="1" a="1"/>
  <c r="Q14" i="1" s="1"/>
  <c r="P9" i="1" a="1"/>
  <c r="P9" i="1" s="1"/>
  <c r="Q21" i="1" a="1"/>
  <c r="Q21" i="1" s="1"/>
  <c r="P12" i="1" a="1"/>
  <c r="P12" i="1" s="1"/>
  <c r="O10" i="1" a="1"/>
  <c r="O10" i="1" s="1"/>
  <c r="Q10" i="1" a="1"/>
  <c r="Q10" i="1" s="1"/>
  <c r="S10" i="1" a="1"/>
  <c r="S10" i="1" s="1"/>
  <c r="N10" i="1" a="1"/>
  <c r="N10" i="1" s="1"/>
  <c r="P10" i="1" a="1"/>
  <c r="P10" i="1" s="1"/>
  <c r="O16" i="1" a="1"/>
  <c r="O16" i="1" s="1"/>
  <c r="M11" i="1" a="1"/>
  <c r="M11" i="1" s="1"/>
  <c r="N13" i="1" a="1"/>
  <c r="N13" i="1" s="1"/>
  <c r="O20" i="1" a="1"/>
  <c r="O20" i="1" s="1"/>
  <c r="N17" i="1" a="1"/>
  <c r="N17" i="1" s="1"/>
  <c r="P30" i="1" a="1"/>
  <c r="P30" i="1" s="1"/>
  <c r="N25" i="1" a="1"/>
  <c r="N25" i="1" s="1"/>
  <c r="O28" i="1" a="1"/>
  <c r="O28" i="1" s="1"/>
  <c r="R10" i="1" a="1"/>
  <c r="R10" i="1" s="1"/>
  <c r="O11" i="1" a="1"/>
  <c r="O11" i="1" s="1"/>
  <c r="R23" i="1" a="1"/>
  <c r="R23" i="1" s="1"/>
  <c r="P22" i="1" a="1"/>
  <c r="P22" i="1" s="1"/>
  <c r="O24" i="1" a="1"/>
  <c r="O24" i="1" s="1"/>
  <c r="R27" i="1" a="1"/>
  <c r="R27" i="1" s="1"/>
  <c r="R19" i="1" a="1"/>
  <c r="R19" i="1" s="1"/>
  <c r="P14" i="1" a="1"/>
  <c r="P14" i="1" s="1"/>
  <c r="N29" i="1" a="1"/>
  <c r="N29" i="1" s="1"/>
  <c r="M3" i="1"/>
  <c r="N21" i="1" a="1"/>
  <c r="N21" i="1" s="1"/>
  <c r="S8" i="1" a="1"/>
  <c r="S8" i="1" s="1"/>
  <c r="R9" i="1" a="1"/>
  <c r="R9" i="1" s="1"/>
  <c r="Q9" i="1" a="1"/>
  <c r="Q9" i="1" s="1"/>
  <c r="S9" i="1" a="1"/>
  <c r="S9" i="1" s="1"/>
  <c r="M10" i="1" a="1"/>
  <c r="M10" i="1" s="1"/>
  <c r="R8" i="1" a="1"/>
  <c r="R8" i="1" s="1"/>
  <c r="N8" i="1" a="1"/>
  <c r="N8" i="1" s="1"/>
  <c r="Q8" i="1" a="1"/>
  <c r="Q8" i="1" s="1"/>
  <c r="P8" i="1" a="1"/>
  <c r="P8" i="1" s="1"/>
  <c r="O8" i="1" a="1"/>
  <c r="O8" i="1" s="1"/>
  <c r="M9" i="1" a="1"/>
  <c r="M9" i="1" s="1"/>
  <c r="O9" i="1" a="1"/>
  <c r="O9" i="1" s="1"/>
  <c r="N9" i="1" a="1"/>
  <c r="N9" i="1" s="1"/>
  <c r="P18" i="1" a="1"/>
  <c r="P18" i="1" s="1"/>
  <c r="M18" i="1" a="1"/>
  <c r="M18" i="1" s="1"/>
  <c r="P26" i="1" a="1"/>
  <c r="P26" i="1" s="1"/>
  <c r="M26" i="1" a="1"/>
  <c r="M26" i="1" s="1"/>
  <c r="R15" i="1" a="1"/>
  <c r="R15" i="1" s="1"/>
  <c r="M15" i="1" a="1"/>
  <c r="M15" i="1" s="1"/>
  <c r="M2" i="1" l="1" a="1"/>
  <c r="M2" i="1" s="1"/>
  <c r="P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<sst xmlns="http://schemas.openxmlformats.org/spreadsheetml/2006/main" count="467" uniqueCount="284">
  <si>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</si>
  <si>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</si>
  <si>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</si>
  <si>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</si>
  <si>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</si>
  <si>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</si>
  <si>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</si>
  <si>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</si>
  <si>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</si>
  <si>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</si>
  <si>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</si>
  <si>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</si>
  <si>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</si>
  <si>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</si>
  <si>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</si>
  <si>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</si>
  <si>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</si>
  <si>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</si>
  <si>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</si>
  <si>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</si>
  <si>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</si>
  <si>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</si>
  <si>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</si>
  <si>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</si>
  <si>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</si>
  <si>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</si>
  <si>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</si>
  <si>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</si>
  <si>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</si>
  <si>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t>Return to Point Grid</t>
  </si>
  <si>
    <t>Pts Achieved</t>
  </si>
  <si>
    <t>Pts Available</t>
  </si>
  <si>
    <t>Exam 5 - Spring 2014</t>
  </si>
  <si>
    <t>An insurance company writes annual policies. The history of rate changes is as follows:</t>
  </si>
  <si>
    <t>Effective Date</t>
  </si>
  <si>
    <t>Overall Rate Change</t>
  </si>
  <si>
    <t>January 1, 2010</t>
  </si>
  <si>
    <t>March 1, 2010</t>
  </si>
  <si>
    <t>January 1, 2012</t>
  </si>
  <si>
    <t>June 1, 2013</t>
  </si>
  <si>
    <t>+4.2%</t>
  </si>
  <si>
    <t>+0.3%</t>
  </si>
  <si>
    <t>-1.7%</t>
  </si>
  <si>
    <t>+1.0%</t>
  </si>
  <si>
    <t>Calculate the on-level factor to current rate level for calendar year 2011 earned premium, assuming all policies are written uniformly throughout the year.</t>
  </si>
  <si>
    <t>Assume that 25% of policies are written on the first day of the year and the remaining policies are written evenly throughout the year. Calculate the on-level premium factor to current rate level for policies in-force on February 1, 2012.</t>
  </si>
  <si>
    <t>Assuming all policies are written uniformly throughout the year, and without performing additional calculations, discuss the effect on the on-level premium factor for calendar year 2011 if the policy term was 2 years instead of annual.</t>
  </si>
  <si>
    <t>A workers compensation insurance company uses the following data for ratemaking:</t>
  </si>
  <si>
    <t>Year</t>
  </si>
  <si>
    <t>Industry Loss Cost Premium ($000)</t>
  </si>
  <si>
    <t>Annual Payroll Level Change</t>
  </si>
  <si>
    <t>Historical Average Experience Modification Factor</t>
  </si>
  <si>
    <t>Calculate the projected ultimate loss &amp; LAE ratio for year 2015.</t>
  </si>
  <si>
    <t>Reported Indemnity Claims ($000)</t>
  </si>
  <si>
    <t>Annual Impact on Indemnity Claims Due to Benefit Level Changes</t>
  </si>
  <si>
    <t>Indemnity Development Factor to Ultimate</t>
  </si>
  <si>
    <t>Projected Ultimate Medical-Only Claims ($000)</t>
  </si>
  <si>
    <t>• Expected future wage level change = 1.5% per year.</t>
  </si>
  <si>
    <t>• Expected effect on indemnity claims due to future benefit level changes = 1 .0% per year.</t>
  </si>
  <si>
    <t>• Projected average experience modification factor= 0.98.</t>
  </si>
  <si>
    <t>• Projected LAE percentage (as a percent of losses) = 15.0%.</t>
  </si>
  <si>
    <t>• Assume no other loss cost inflation other than indemnity benefit level changes.</t>
  </si>
  <si>
    <t>For a single personal auto policy with an annual policy term:</t>
  </si>
  <si>
    <t>Provide the range of valid effective dates for this policy.</t>
  </si>
  <si>
    <t>Provide the range of valid dates of the mid-term cancellation for this policy.</t>
  </si>
  <si>
    <t>• A = Calendar year 2013 written exposures as of December 31, 2013.</t>
  </si>
  <si>
    <t>• B = Calendar year 2012 earned exposures + calendar year 2013 earned exposures as of February 1, 2013.</t>
  </si>
  <si>
    <t>• C = Calendar year 2013 unearned exposures as of February 1, 2013.</t>
  </si>
  <si>
    <t>• D = In-force exposures as of February 1, 2013.</t>
  </si>
  <si>
    <t>• Exposure is earned uniformly throughout the policy term.</t>
  </si>
  <si>
    <t>• This policy cancels mid-term.</t>
  </si>
  <si>
    <t>A product manager is proposing to revise rates in the scenarios described below. As an actuary, briefly assess the approach taken in each scenario and, if necessary, recommend an adjustment.</t>
  </si>
  <si>
    <t>The loss provision in the indicated rate for next year is calculated as historical reported loss divided by exposure.</t>
  </si>
  <si>
    <t>The indicated rate for next year is calculated using projected losses and loss adjustment expenses based on historical experience. In the next month, the company will be revising its underwriting guidelines, increasing the minimum deductible from $500 to $1,000.</t>
  </si>
  <si>
    <t>The indicated rate for a classification is calculated based on one year of historical data that includes 25 earned car years.</t>
  </si>
  <si>
    <t>The indicated rate change is calculated using the ratio of developed, trended historical losses capped at $100,000 to on-level total earned premium. Loss trend factors and loss development factors are determined using data limited to $100,000. The company has a significant number of claims in excess of $100,000.</t>
  </si>
  <si>
    <t>A countrywide insurer's rate filing for a state contains the following:</t>
  </si>
  <si>
    <t>• All policies are annual.</t>
  </si>
  <si>
    <t>• The filed rates are planned to be in effect for policy year 2015.</t>
  </si>
  <si>
    <t>• There was a rate change of +7.5%, effective 7/1/2013. The prior rate change before that was in 2009.</t>
  </si>
  <si>
    <t>• Loss trend is 3% annually.</t>
  </si>
  <si>
    <t>• ULAE as a ratio of loss and ALAE = 10%.</t>
  </si>
  <si>
    <t>• Profit and contingencies provision = 5%.</t>
  </si>
  <si>
    <t>• Variable expense ratio = 20%.</t>
  </si>
  <si>
    <t>• The company purchased new software in 2010 to assist with the processing of claims.</t>
  </si>
  <si>
    <t>• Use an average of 2012 and 2013 for the rate level indication.</t>
  </si>
  <si>
    <t>The chief actuary is concerned about the credibility of company data in this state and would like to begin using credibility weighting with the company's countrywide loss costs. Assess this approach, considering two desirable qualities of a credibility complement.</t>
  </si>
  <si>
    <t>Calculate the indicated rate change. Justify the selections of premium trend, all development factors, and the fixed expense ratio.</t>
  </si>
  <si>
    <t>Calendar Year</t>
  </si>
  <si>
    <t>Earned Premium ($000)</t>
  </si>
  <si>
    <t>Accident Year</t>
  </si>
  <si>
    <t>Reported Loss &amp; ALAE ($000)</t>
  </si>
  <si>
    <t>Current Level Average Policy Premium</t>
  </si>
  <si>
    <t>Fixed Expense Ratio</t>
  </si>
  <si>
    <t>12-24 Months</t>
  </si>
  <si>
    <t>24 - 36 Months</t>
  </si>
  <si>
    <t>36-48 Months</t>
  </si>
  <si>
    <t>48-60 Months</t>
  </si>
  <si>
    <t>Reported Loss &amp; ALAE Development Factors</t>
  </si>
  <si>
    <t>60+ Months</t>
  </si>
  <si>
    <t>All Year Average</t>
  </si>
  <si>
    <t>5 Year Average</t>
  </si>
  <si>
    <t>3 Year Average</t>
  </si>
  <si>
    <t>Average Excluding High/Low</t>
  </si>
  <si>
    <t>NA</t>
  </si>
  <si>
    <t>An auto insurance company is designing a risk classification system. The actuary has determined that the number of hours a driver sleeps each night is a predictive rating variable. Recommend whether the company should include this variable in their risk classification system. Justify this recommendation with respect to four relevant considerations.</t>
  </si>
  <si>
    <t>Given the following information:</t>
  </si>
  <si>
    <t>Limit</t>
  </si>
  <si>
    <t>Premium</t>
  </si>
  <si>
    <t>Increased Limits Factor</t>
  </si>
  <si>
    <t>TOTAL</t>
  </si>
  <si>
    <t>Provide two criticisms of using the limits analysis approach to develop a complement of credibility.</t>
  </si>
  <si>
    <t>Assume that the expected total limits loss ratio is 65%. Using the limits analysis approach, calculate the complement of credibility for the layer between $500,000 and $750,000.</t>
  </si>
  <si>
    <t>Given that the losses capped at $250,000 are $1,500,000, calculate a complement of credibility for the losses in the layer between $500,000 and $750,000.</t>
  </si>
  <si>
    <t>Earned Exposures</t>
  </si>
  <si>
    <t>Territory</t>
  </si>
  <si>
    <t>Male</t>
  </si>
  <si>
    <t>Female</t>
  </si>
  <si>
    <t>Gender</t>
  </si>
  <si>
    <t>Loss &amp; LAE</t>
  </si>
  <si>
    <t>Current Relativity</t>
  </si>
  <si>
    <t>• Assume no adjustments are made to the relativities for expense considerations.</t>
  </si>
  <si>
    <t>• Assume territory 2 remains the base territory.</t>
  </si>
  <si>
    <t>For a revenue neutral overall change, calculate an indicated relativity change for policyholders in territory 3, accounting for any distortion that gender rating may cause.</t>
  </si>
  <si>
    <t>An insurer is considering using credit score to further segment its homeowners book of business. The insurer has developed a generalized linear model to evaluate different variables' contribution to expected frequency of wind claims.
The following diagnostic chart displays the results of a countrywide analysis performed on one year of data from a generalized linear model:</t>
  </si>
  <si>
    <t>Using the generalized linear model output, as well as other considerations, justify whether the insurer should add credit score to the homeowners rating plan for the wind peril.</t>
  </si>
  <si>
    <t>A company is implementing a recently approved private passenger automobile rate revision. The indicated rate change was 20% while the requested rate change was 8%.</t>
  </si>
  <si>
    <t>Briefly discuss two actions the company could take to offset the pricing shortfall.</t>
  </si>
  <si>
    <t>Calculate the proposed base rate to achieve the overall 8% rate increase assuming no change in any rate differentials. Use the following information from the company's rate filing:</t>
  </si>
  <si>
    <t>Multiplicative Rating Factor 1 (R1)</t>
  </si>
  <si>
    <t>Exposures (000)</t>
  </si>
  <si>
    <t>Rate Differential</t>
  </si>
  <si>
    <t>Multiplicative Rating Factor 2 (R2)</t>
  </si>
  <si>
    <t>Overall</t>
  </si>
  <si>
    <t>A</t>
  </si>
  <si>
    <t>B</t>
  </si>
  <si>
    <t>C</t>
  </si>
  <si>
    <t>Additive Discount</t>
  </si>
  <si>
    <t>Yes</t>
  </si>
  <si>
    <t>No</t>
  </si>
  <si>
    <t>• Current average premium per vehicle = $450.</t>
  </si>
  <si>
    <t>• Indicated rate change = 20%.</t>
  </si>
  <si>
    <t>• Requested rate change = 8%.</t>
  </si>
  <si>
    <t>• Fixed expense per vehicle = $35.</t>
  </si>
  <si>
    <t>Vehicles are rated as follows:</t>
  </si>
  <si>
    <t>Pp = (B * R1 * R2 * (1-D) + Ap)</t>
  </si>
  <si>
    <t>Where Pp = Proposed policy premium</t>
  </si>
  <si>
    <t>B = Base Rate</t>
  </si>
  <si>
    <t>R1 = Multiplicative Rating Factor 1</t>
  </si>
  <si>
    <t>R2 = Multiplicative Rating Factor 2</t>
  </si>
  <si>
    <t>D = Additive Discount</t>
  </si>
  <si>
    <t>Ap = Additive Per Exposure Expense Fee</t>
  </si>
  <si>
    <t>A large commercial insured purchased a retrospectively rated annual policy to cover its workers compensation exposure in 2014. The first computation of the retrospective premium will occur on April 1, 2015, based on the following information and provisions:</t>
  </si>
  <si>
    <t>Briefly describe two elements that the basic premium is intended to cover for a retrospectively rated policy.</t>
  </si>
  <si>
    <t>Calculate the retrospective premium for this policy as of April 1, 2015, including any necessary adjustments for minimum and maximum premium provisions.</t>
  </si>
  <si>
    <t>Limited Reported Losses valued as of April 1, 2015</t>
  </si>
  <si>
    <t>Standard Premium</t>
  </si>
  <si>
    <t>Net Insurance Charge</t>
  </si>
  <si>
    <t>Minimum Retrospective Premium Ratio</t>
  </si>
  <si>
    <t>Maximum Retrospective Premium Ratio</t>
  </si>
  <si>
    <t>Loss Conversion Factor</t>
  </si>
  <si>
    <t>Expense Allowance (excludes tax multiplier)</t>
  </si>
  <si>
    <t>Tax Multiplier</t>
  </si>
  <si>
    <t>Expected Loss Ratio</t>
  </si>
  <si>
    <t>An insurance company has the following information available for the lour different geographic regions within the same line of business:</t>
  </si>
  <si>
    <t>Justify an appropriate grouping of the regional data for estimating the insurer's unpaid claims for the total book of business.</t>
  </si>
  <si>
    <t>Region</t>
  </si>
  <si>
    <t>Earned Exposures by Accident Year</t>
  </si>
  <si>
    <t>Observed Average Age to Age Paid Claim Development Factors (age in months)</t>
  </si>
  <si>
    <t>12-24</t>
  </si>
  <si>
    <t>24-36</t>
  </si>
  <si>
    <t>36-48</t>
  </si>
  <si>
    <t>48-60</t>
  </si>
  <si>
    <t>60-Ult</t>
  </si>
  <si>
    <t>Ultimate Claim Counts by Accident Year</t>
  </si>
  <si>
    <t>An insurance company has reported the following information:</t>
  </si>
  <si>
    <t>As of Date</t>
  </si>
  <si>
    <t>Reported Claims ($000)</t>
  </si>
  <si>
    <t>Calculate the ultimate claims tor accident year 2013 using the reported claim development technique.</t>
  </si>
  <si>
    <t>State two assumptions of the reported claim development technique.</t>
  </si>
  <si>
    <t>For each assumption identified in part b. above, identify and briefly describe an alternative technique that may be utilized when the assumption does not hold.</t>
  </si>
  <si>
    <t>Assume there is no development beyond 36 months.</t>
  </si>
  <si>
    <t>The actuary for an insurer has estimated the following results for accident year 2013 as of December 31, 2013:</t>
  </si>
  <si>
    <t>Identify two situations when the Bornhuetter-Ferguson technique is preferable to the claim development technique and briefly explain why.</t>
  </si>
  <si>
    <t>Identify two situations when the ultimate claims estimate from the reported claim development technique will equal the ultimate claims estimate from the reported Bornhuetter-Ferguson technique.</t>
  </si>
  <si>
    <t>Estimate ultimate claims using the reported Bornhuetter-Ferguson technique for accident year 2013 as of December 31, 2013.</t>
  </si>
  <si>
    <t>• Percentage unpaid at 12 months = 80%.</t>
  </si>
  <si>
    <t>• Accident year 2013 case outstanding= $22,000.</t>
  </si>
  <si>
    <t>• Ultimate claims estimate based on the reported claim development technique = $102,500.</t>
  </si>
  <si>
    <t>• Ultimate claims estimate based on the paid claim development technique= $95,000.</t>
  </si>
  <si>
    <t>• Ultimate claims estimate based on the expected claims technique = $100,000.</t>
  </si>
  <si>
    <t>Given the following data as of December 31, 2013:</t>
  </si>
  <si>
    <t>On-Level Earned Premium Factors</t>
  </si>
  <si>
    <t>Reported Development Factor to Ultimate</t>
  </si>
  <si>
    <t>• Annual pure premium trend: 5%.</t>
  </si>
  <si>
    <t>• Bornhuetter-Ferguson expected claims ratio: 57%.</t>
  </si>
  <si>
    <t>Calculate the accident year 2013 IBNR using the Bornhuetter-Ferguson technique as of December 31, 2013.</t>
  </si>
  <si>
    <t>Calculate the accident year 2013 IBNR using the Cape Cod technique as of December 31, 2013.</t>
  </si>
  <si>
    <t>Briefly explain whether the Bornhuetter-Ferguson or the Cape Cod technique is more appropriate in the following
scenarios:</t>
  </si>
  <si>
    <t>i. Decrease in underlying claims ratio.</t>
  </si>
  <si>
    <t>ii. Thin or volatile data.</t>
  </si>
  <si>
    <t>The actuary has observed that the adequacy of case outstanding is increasing for an insurer. Describe how each of the following would be influenced by this change and briefly explain why:</t>
  </si>
  <si>
    <t>i. Reported Claim Development Technique</t>
  </si>
  <si>
    <t>ii. Expected Claim Technique</t>
  </si>
  <si>
    <t>iii. Reported Bornhuetter-Ferguson Technique</t>
  </si>
  <si>
    <t>iv. Reported Cape Cod Technique</t>
  </si>
  <si>
    <t>An insurance company has the following claims information as of December 31, 2013:</t>
  </si>
  <si>
    <t>Estimate ultimate claims for accident year 2013 using two reserving techniques that are consistent with a diagnostic review of the data.</t>
  </si>
  <si>
    <t>12 Months</t>
  </si>
  <si>
    <t>24 Months</t>
  </si>
  <si>
    <t>36 Months</t>
  </si>
  <si>
    <t>Cumulative Paid Claims ($000)</t>
  </si>
  <si>
    <t>Cumulative Reported Claims ($000)</t>
  </si>
  <si>
    <t>Case Outstanding Claims ($000)</t>
  </si>
  <si>
    <t>Cumulative Open Claim Counts</t>
  </si>
  <si>
    <t>Cumulative Closed Claim Counts</t>
  </si>
  <si>
    <t>An insurance company writes general liability insurance and purchases excess-of-loss reinsurance. On January 1, 2013, the insurance company implemented a new reserving process which resulted in a large increase in the average case outstanding for claims occurring in 2013.</t>
  </si>
  <si>
    <t>The following information is available as of December 31, 2013:</t>
  </si>
  <si>
    <t>Calculate the insurer's ultimate claim counts that do not exceed the attachment point for accident year 2013.</t>
  </si>
  <si>
    <t>Revenue ($000)</t>
  </si>
  <si>
    <t>Ground-Up</t>
  </si>
  <si>
    <t>Excess of Reinsurance Attachment Point</t>
  </si>
  <si>
    <t>Reported Claim Counts</t>
  </si>
  <si>
    <t>Reported Claim Count Development Factor to Ultimate
(Prior to operational change)</t>
  </si>
  <si>
    <t>Age (months)</t>
  </si>
  <si>
    <t>36-Ult</t>
  </si>
  <si>
    <t>24-Ult</t>
  </si>
  <si>
    <t>12-Ult</t>
  </si>
  <si>
    <t>• Annual revenue trend: 3%.</t>
  </si>
  <si>
    <t>• Annual total frequency trend: 2%.</t>
  </si>
  <si>
    <t>• Annual excess frequency trend: 5%.</t>
  </si>
  <si>
    <t>Given the following information as of December 31, 2013:</t>
  </si>
  <si>
    <t>On-Level Earned Premium ($000)</t>
  </si>
  <si>
    <t>48 Months</t>
  </si>
  <si>
    <t>• Annual claims trend = - 2%.</t>
  </si>
  <si>
    <t>• Assume no development beyond 48 months.</t>
  </si>
  <si>
    <t>Estimate ultimate claims for accident year 2013 using the expected claims technique.</t>
  </si>
  <si>
    <t>0-12 Months</t>
  </si>
  <si>
    <t>24-36 Months</t>
  </si>
  <si>
    <t>Incremental Paid Claims Gross of Salvage &amp; Subrogation ($000)</t>
  </si>
  <si>
    <t>Incremental Received Salvage &amp; Subrogation ($000)</t>
  </si>
  <si>
    <t>• Assume no development beyond 36 months of age for either paid claims or salvage and subrogation.</t>
  </si>
  <si>
    <t>Estimate the ultimate salvage and subrogation for accident year 2013 using a ratio approach.</t>
  </si>
  <si>
    <t>An actuary is tasked with estimating legal expense reserves as of December 31, 2013 for an insurance company's general liability line of business.</t>
  </si>
  <si>
    <t>The following information is available:</t>
  </si>
  <si>
    <t>• Prior to this claims initiative, the company had a relatively stable claim history.</t>
  </si>
  <si>
    <t>• Paid legal expenses are tracked separately and are considered allocated claim adjustment expenses for the company.</t>
  </si>
  <si>
    <t>Comment on whether using a frequency-severity technique is appropriate to estimate legal expense reserves for this company.</t>
  </si>
  <si>
    <t>Describe a potential challenge of using a paid ALAE-to-paid claims only ratio technique to estimate unpaid allocated claim adjustment expenses for this company.</t>
  </si>
  <si>
    <t>Describe a potential challenge of using the paid development technique to estimate unpaid allocated claim adjustment expenses for this company.</t>
  </si>
  <si>
    <t>The following information is available for an insurance company:</t>
  </si>
  <si>
    <t>Month</t>
  </si>
  <si>
    <t>Paid Development Factors to Ultimate</t>
  </si>
  <si>
    <t>Reported Development Factors to Ultimate</t>
  </si>
  <si>
    <t>15-Ult</t>
  </si>
  <si>
    <t>18-Ult</t>
  </si>
  <si>
    <t>21-Ult</t>
  </si>
  <si>
    <t>Accident year 2013 as of March 31, 2014:</t>
  </si>
  <si>
    <t>• Reported claims: $2,200</t>
  </si>
  <si>
    <t>• Paid claims: $1,650</t>
  </si>
  <si>
    <t>• Selected ultimate claims: $3,000</t>
  </si>
  <si>
    <t>Accident year 2013 as of May 31, 2014:</t>
  </si>
  <si>
    <t>• Reported claims: $2,500</t>
  </si>
  <si>
    <t>• Paid claims: $1,875</t>
  </si>
  <si>
    <t>Considering the data through March 31, 2014, compare the cumulative expected reported claims to the actual reported claims as of May 31, 2014 for accident year 2013.</t>
  </si>
  <si>
    <t>Considering the data through March 31, 2014, compare the cumulative expected paid claims to the actual paid claims as of May 31, 2014 for accident year 2013.</t>
  </si>
  <si>
    <t>Given the results calculated in parts a. and b. above, describe a situation in which the actuary would revise the March 31, 2014 estimate of ultimate claims.</t>
  </si>
  <si>
    <t>Given the results calculated in parts a. and b. above, describe a situation in which the actuary would not revise the March 31 , 2014 estimate of ultimate claims.</t>
  </si>
  <si>
    <t>Selected Ultimate Claims</t>
  </si>
  <si>
    <t>Reported Claims</t>
  </si>
  <si>
    <t>Paid Claims</t>
  </si>
  <si>
    <t>Age in Months</t>
  </si>
  <si>
    <t>Selected Cumulatie Percent Reported</t>
  </si>
  <si>
    <t>Selected Cumulative Percent Paid</t>
  </si>
  <si>
    <t>• The expected reported claims for accident year 2013 during calendar year 2014 are $433.</t>
  </si>
  <si>
    <t>• The expected paid claims for accident year 2013 during calendar year 2014 are $394.</t>
  </si>
  <si>
    <t>Calculate "A", the selected cumulative percent reported at 12 months.</t>
  </si>
  <si>
    <t>Assume that the actual paid and reported claims for accident year 2013 in calendar year 2014 are equal to the expected paid and reported claims for accident year 2013 in calendar year 2014.</t>
  </si>
  <si>
    <t>Calculate the unpaid claim estimate for accident year 2013 as of December 31, 2014 using the case outstanding development technique.</t>
  </si>
  <si>
    <t>• A &lt; 0 &lt; B &lt; C &lt; D.</t>
  </si>
  <si>
    <t>Demonstrate that it would never be possible to have A &lt; O &lt; B &lt; C &lt; D if B, C, and D were as of July 1, 2013
instead of February 1, 2013.</t>
  </si>
  <si>
    <t>A private passenger auto insurance company uses only two rating variables: territory and gender. The distribution of earned exposures is:</t>
  </si>
  <si>
    <t>• The company recently began dedicating more legal resources to defend claims at earlier stages in the claim cycle in an attempt to reduce ultimate claim costs.</t>
  </si>
  <si>
    <t>Briefly describe three reasons the company may have decided to propose a rate increase substantially lower than the indicated rate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</si>
</sst>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_);[Red]\(&quot;$&quot;#,##0\)"/>
    <numFmt numFmtId="165" formatCode="_(* #,##0.00_);_(* \(#,##0.00\);_(* &quot;-&quot;??_);_(@_)"/>
    <numFmt numFmtId="166" formatCode="0.0%"/>
    <numFmt numFmtId="167" formatCode="0.000"/>
    <numFmt numFmtId="168" formatCode="[$-409]mmmm\ 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sz val="11"/>
      <name val="Calibri"/>
      <family val="2"/>
      <scheme val="minor"/>
    </font>
    <font>
      <sz val="10"/>
      <color rgb="FF000000"/>
      <name val="Times New Roman"/>
      <family val="1"/>
    </font>
    <font>
      <u/>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7"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2" fillId="0" borderId="0"/>
    <xf numFmtId="165" fontId="1" fillId="0" borderId="0" applyFont="0" applyFill="0" applyBorder="0" applyAlignment="0" applyProtection="0"/>
  </cellStyleXfs>
  <cellXfs count="90">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1" xfId="0" applyFont="1" applyFill="1" applyBorder="1" applyAlignment="1" applyProtection="1">
      <alignment horizontal="center"/>
      <protection locked="0"/>
    </xf>
    <xf numFmtId="166" fontId="2" fillId="0" borderId="0" xfId="1" applyNumberFormat="1" applyFont="1" applyAlignment="1">
      <alignment horizontal="center"/>
    </xf>
    <xf numFmtId="0" fontId="2" fillId="2" borderId="2" xfId="0" applyFont="1" applyFill="1" applyBorder="1" applyAlignment="1">
      <alignment horizontal="center"/>
    </xf>
    <xf numFmtId="0" fontId="4" fillId="2" borderId="5" xfId="0" applyFont="1" applyFill="1" applyBorder="1" applyAlignment="1">
      <alignment horizontal="center"/>
    </xf>
    <xf numFmtId="0" fontId="5" fillId="2" borderId="5" xfId="0" applyFont="1" applyFill="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7" fillId="0" borderId="10" xfId="2" applyBorder="1" applyAlignment="1">
      <alignment horizontal="center"/>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7" fillId="0" borderId="10" xfId="2" quotePrefix="1" applyBorder="1" applyAlignment="1">
      <alignment horizontal="center"/>
    </xf>
    <xf numFmtId="0" fontId="0" fillId="0" borderId="12" xfId="0" applyBorder="1" applyAlignment="1">
      <alignment horizontal="left"/>
    </xf>
    <xf numFmtId="0" fontId="0" fillId="0" borderId="13" xfId="0" applyBorder="1" applyAlignment="1">
      <alignment horizontal="left"/>
    </xf>
    <xf numFmtId="2" fontId="0" fillId="0" borderId="11" xfId="0" applyNumberFormat="1" applyBorder="1" applyAlignment="1">
      <alignment horizontal="center"/>
    </xf>
    <xf numFmtId="2" fontId="2" fillId="0" borderId="1" xfId="0" applyNumberFormat="1" applyFont="1" applyBorder="1" applyAlignment="1">
      <alignment horizontal="center"/>
    </xf>
    <xf numFmtId="0" fontId="0" fillId="2" borderId="3" xfId="0" applyFill="1" applyBorder="1"/>
    <xf numFmtId="0" fontId="0" fillId="0" borderId="0" xfId="0" applyProtection="1">
      <protection locked="0"/>
    </xf>
    <xf numFmtId="0" fontId="0" fillId="2" borderId="5" xfId="0" applyFill="1" applyBorder="1"/>
    <xf numFmtId="0" fontId="0" fillId="2" borderId="5" xfId="0" applyFill="1" applyBorder="1" applyAlignment="1">
      <alignment horizont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0" fillId="2" borderId="5" xfId="0" applyFill="1" applyBorder="1" applyProtection="1">
      <protection locked="0"/>
    </xf>
    <xf numFmtId="0" fontId="0" fillId="2" borderId="7" xfId="0" applyFill="1" applyBorder="1" applyProtection="1">
      <protection locked="0"/>
    </xf>
    <xf numFmtId="0" fontId="11" fillId="0" borderId="0" xfId="0" applyFont="1" applyProtection="1">
      <protection locked="0"/>
    </xf>
    <xf numFmtId="0" fontId="0" fillId="0" borderId="0" xfId="0" quotePrefix="1"/>
    <xf numFmtId="0" fontId="11" fillId="2" borderId="0" xfId="0" applyFont="1" applyFill="1" applyAlignment="1">
      <alignment horizontal="left"/>
    </xf>
    <xf numFmtId="0" fontId="0" fillId="2" borderId="0" xfId="0" applyFill="1" applyAlignment="1">
      <alignment horizontal="left"/>
    </xf>
    <xf numFmtId="0" fontId="0" fillId="2" borderId="6" xfId="0" applyFill="1" applyBorder="1" applyAlignment="1">
      <alignment horizontal="left"/>
    </xf>
    <xf numFmtId="0" fontId="11" fillId="2" borderId="6" xfId="0" applyFont="1" applyFill="1" applyBorder="1" applyAlignment="1">
      <alignment horizontal="left"/>
    </xf>
    <xf numFmtId="0" fontId="11" fillId="2" borderId="0" xfId="0" applyFont="1" applyFill="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8" xfId="0" applyFont="1" applyFill="1" applyBorder="1" applyAlignment="1" applyProtection="1">
      <alignment horizontal="left"/>
      <protection locked="0"/>
    </xf>
    <xf numFmtId="0" fontId="11" fillId="2" borderId="9" xfId="0" applyFont="1" applyFill="1" applyBorder="1" applyAlignment="1" applyProtection="1">
      <alignment horizontal="left"/>
      <protection locked="0"/>
    </xf>
    <xf numFmtId="0" fontId="11" fillId="2" borderId="0" xfId="0" applyFont="1" applyFill="1" applyAlignment="1">
      <alignment horizontal="left" wrapText="1"/>
    </xf>
    <xf numFmtId="0" fontId="11" fillId="2" borderId="14" xfId="0" applyFont="1" applyFill="1" applyBorder="1" applyAlignment="1">
      <alignment horizontal="center"/>
    </xf>
    <xf numFmtId="0" fontId="11" fillId="2" borderId="14" xfId="0" quotePrefix="1" applyFont="1" applyFill="1" applyBorder="1" applyAlignment="1">
      <alignment horizontal="center"/>
    </xf>
    <xf numFmtId="3" fontId="11" fillId="2" borderId="14" xfId="0" applyNumberFormat="1" applyFont="1" applyFill="1" applyBorder="1" applyAlignment="1">
      <alignment horizontal="center"/>
    </xf>
    <xf numFmtId="10" fontId="11" fillId="2" borderId="14" xfId="0" applyNumberFormat="1" applyFont="1" applyFill="1" applyBorder="1" applyAlignment="1">
      <alignment horizontal="center"/>
    </xf>
    <xf numFmtId="0" fontId="5" fillId="2" borderId="5" xfId="0" applyFont="1" applyFill="1" applyBorder="1" applyAlignment="1">
      <alignment horizontal="center" wrapText="1"/>
    </xf>
    <xf numFmtId="0" fontId="11" fillId="2" borderId="14" xfId="0" applyFont="1" applyFill="1" applyBorder="1" applyAlignment="1">
      <alignment horizontal="center" wrapText="1"/>
    </xf>
    <xf numFmtId="0" fontId="11" fillId="2" borderId="6" xfId="0" applyFont="1" applyFill="1" applyBorder="1" applyAlignment="1">
      <alignment horizontal="left" wrapText="1"/>
    </xf>
    <xf numFmtId="0" fontId="11" fillId="0" borderId="0" xfId="0" applyFont="1" applyAlignment="1" applyProtection="1">
      <alignment wrapText="1"/>
      <protection locked="0"/>
    </xf>
    <xf numFmtId="0" fontId="0" fillId="0" borderId="0" xfId="0" applyAlignment="1" applyProtection="1">
      <alignment wrapText="1"/>
      <protection locked="0"/>
    </xf>
    <xf numFmtId="0" fontId="11" fillId="2" borderId="0" xfId="0" applyFont="1" applyFill="1" applyAlignment="1">
      <alignment horizontal="center"/>
    </xf>
    <xf numFmtId="164" fontId="11" fillId="2" borderId="0" xfId="0" applyNumberFormat="1" applyFont="1" applyFill="1" applyAlignment="1">
      <alignment horizontal="left"/>
    </xf>
    <xf numFmtId="9" fontId="11" fillId="2" borderId="0" xfId="0" applyNumberFormat="1" applyFont="1" applyFill="1" applyAlignment="1">
      <alignment horizontal="left"/>
    </xf>
    <xf numFmtId="164" fontId="11" fillId="2" borderId="14" xfId="0" applyNumberFormat="1" applyFont="1" applyFill="1" applyBorder="1" applyAlignment="1">
      <alignment horizontal="center"/>
    </xf>
    <xf numFmtId="9" fontId="11" fillId="2" borderId="14" xfId="0" applyNumberFormat="1" applyFont="1" applyFill="1" applyBorder="1" applyAlignment="1">
      <alignment horizontal="center"/>
    </xf>
    <xf numFmtId="164" fontId="11" fillId="2" borderId="0" xfId="0" applyNumberFormat="1" applyFont="1" applyFill="1" applyAlignment="1">
      <alignment horizontal="center"/>
    </xf>
    <xf numFmtId="9" fontId="11" fillId="2" borderId="0" xfId="0" applyNumberFormat="1" applyFont="1" applyFill="1" applyAlignment="1">
      <alignment horizontal="center"/>
    </xf>
    <xf numFmtId="2" fontId="11" fillId="2" borderId="14" xfId="4" applyNumberFormat="1" applyFont="1" applyFill="1" applyBorder="1" applyAlignment="1">
      <alignment horizontal="center"/>
    </xf>
    <xf numFmtId="2" fontId="11" fillId="2" borderId="14" xfId="0" applyNumberFormat="1" applyFont="1" applyFill="1" applyBorder="1" applyAlignment="1">
      <alignment horizontal="center"/>
    </xf>
    <xf numFmtId="0" fontId="11" fillId="2" borderId="14" xfId="0" applyFont="1" applyFill="1" applyBorder="1" applyAlignment="1" applyProtection="1">
      <alignment horizontal="center"/>
      <protection locked="0"/>
    </xf>
    <xf numFmtId="0" fontId="0" fillId="2" borderId="5" xfId="0" applyFill="1" applyBorder="1" applyAlignment="1" applyProtection="1">
      <alignment wrapText="1"/>
      <protection locked="0"/>
    </xf>
    <xf numFmtId="0" fontId="11" fillId="2" borderId="14" xfId="0" applyFont="1" applyFill="1" applyBorder="1" applyAlignment="1" applyProtection="1">
      <alignment horizontal="center" wrapText="1"/>
      <protection locked="0"/>
    </xf>
    <xf numFmtId="0" fontId="11" fillId="2" borderId="0" xfId="0" applyFont="1" applyFill="1" applyAlignment="1" applyProtection="1">
      <alignment horizontal="left" wrapText="1"/>
      <protection locked="0"/>
    </xf>
    <xf numFmtId="0" fontId="11" fillId="2" borderId="6" xfId="0" applyFont="1" applyFill="1" applyBorder="1" applyAlignment="1" applyProtection="1">
      <alignment horizontal="left" wrapText="1"/>
      <protection locked="0"/>
    </xf>
    <xf numFmtId="0" fontId="11" fillId="2" borderId="0" xfId="0" applyFont="1" applyFill="1"/>
    <xf numFmtId="0" fontId="13" fillId="2" borderId="0" xfId="0" applyFont="1" applyFill="1" applyAlignment="1">
      <alignment horizontal="left"/>
    </xf>
    <xf numFmtId="0" fontId="13" fillId="2" borderId="0" xfId="0" applyFont="1" applyFill="1" applyAlignment="1">
      <alignment horizontal="center"/>
    </xf>
    <xf numFmtId="3" fontId="11" fillId="2" borderId="0" xfId="0" applyNumberFormat="1" applyFont="1" applyFill="1" applyAlignment="1">
      <alignment horizontal="center"/>
    </xf>
    <xf numFmtId="0" fontId="13" fillId="2" borderId="0" xfId="0" applyFont="1" applyFill="1" applyAlignment="1">
      <alignment horizontal="center" wrapText="1"/>
    </xf>
    <xf numFmtId="0" fontId="13" fillId="2" borderId="0" xfId="0" quotePrefix="1" applyFont="1" applyFill="1" applyAlignment="1">
      <alignment horizontal="center"/>
    </xf>
    <xf numFmtId="0" fontId="13" fillId="2" borderId="0" xfId="0" quotePrefix="1" applyFont="1" applyFill="1" applyAlignment="1">
      <alignment horizontal="left"/>
    </xf>
    <xf numFmtId="4" fontId="11" fillId="2" borderId="0" xfId="0" applyNumberFormat="1" applyFont="1" applyFill="1" applyAlignment="1">
      <alignment horizontal="center"/>
    </xf>
    <xf numFmtId="168" fontId="11" fillId="2" borderId="14" xfId="0" applyNumberFormat="1" applyFont="1" applyFill="1" applyBorder="1" applyAlignment="1">
      <alignment horizontal="center"/>
    </xf>
    <xf numFmtId="167" fontId="11" fillId="2" borderId="0" xfId="0" applyNumberFormat="1" applyFont="1" applyFill="1" applyAlignment="1">
      <alignment horizontal="center"/>
    </xf>
    <xf numFmtId="0" fontId="11" fillId="2" borderId="0" xfId="0" applyFont="1" applyFill="1" applyAlignment="1" applyProtection="1">
      <alignment horizontal="left" vertical="top"/>
      <protection locked="0"/>
    </xf>
    <xf numFmtId="167" fontId="11" fillId="2" borderId="14" xfId="0" applyNumberFormat="1" applyFont="1" applyFill="1" applyBorder="1" applyAlignment="1" applyProtection="1">
      <alignment horizontal="center"/>
      <protection locked="0"/>
    </xf>
    <xf numFmtId="0" fontId="11" fillId="2" borderId="0" xfId="0" applyFont="1" applyFill="1" applyAlignment="1">
      <alignment horizontal="center" wrapText="1"/>
    </xf>
    <xf numFmtId="0" fontId="11" fillId="2" borderId="6" xfId="0" applyFont="1" applyFill="1" applyBorder="1" applyAlignment="1">
      <alignment horizontal="center"/>
    </xf>
    <xf numFmtId="0" fontId="11" fillId="0" borderId="0" xfId="0" applyFont="1" applyAlignment="1" applyProtection="1">
      <alignment horizontal="center"/>
      <protection locked="0"/>
    </xf>
    <xf numFmtId="0" fontId="0" fillId="0" borderId="0" xfId="0" applyAlignment="1" applyProtection="1">
      <alignment horizontal="center"/>
      <protection locked="0"/>
    </xf>
    <xf numFmtId="0" fontId="2" fillId="0" borderId="0" xfId="0" applyFont="1" applyAlignment="1">
      <alignment horizontal="center" wrapText="1"/>
    </xf>
    <xf numFmtId="0" fontId="7" fillId="2" borderId="3" xfId="2" quotePrefix="1" applyFill="1" applyBorder="1" applyAlignment="1" applyProtection="1">
      <alignment horizontal="right"/>
    </xf>
    <xf numFmtId="0" fontId="7" fillId="2" borderId="4" xfId="2" applyFill="1" applyBorder="1" applyAlignment="1">
      <alignment horizontal="right"/>
    </xf>
    <xf numFmtId="0" fontId="11" fillId="2" borderId="0" xfId="0" applyFont="1" applyFill="1" applyAlignment="1">
      <alignment horizontal="left" wrapText="1"/>
    </xf>
    <xf numFmtId="0" fontId="11" fillId="2" borderId="0" xfId="0" applyFont="1" applyFill="1" applyAlignment="1">
      <alignment horizontal="left" vertical="top" wrapText="1"/>
    </xf>
    <xf numFmtId="164" fontId="11" fillId="2" borderId="14" xfId="0" applyNumberFormat="1" applyFont="1" applyFill="1" applyBorder="1" applyAlignment="1">
      <alignment horizontal="center"/>
    </xf>
    <xf numFmtId="0" fontId="11" fillId="2" borderId="14" xfId="0" applyFont="1" applyFill="1" applyBorder="1" applyAlignment="1">
      <alignment horizontal="center"/>
    </xf>
    <xf numFmtId="0" fontId="13" fillId="2" borderId="0" xfId="0" applyFont="1" applyFill="1" applyAlignment="1">
      <alignment horizontal="center" wrapText="1"/>
    </xf>
    <xf numFmtId="0" fontId="13" fillId="2" borderId="0" xfId="0" applyFont="1" applyFill="1" applyAlignment="1">
      <alignment horizontal="center"/>
    </xf>
  </cellXfs>
  <cellStyles count="5">
    <cellStyle name="Comma" xfId="4" builtinId="3"/>
    <cellStyle name="Hyperlink" xfId="2" builtinId="8"/>
    <cellStyle name="Normal" xfId="0" builtinId="0"/>
    <cellStyle name="Normal 2" xfId="3"/>
    <cellStyle name="Percent" xfId="1" builtinId="5"/>
  </cellStyles>
  <dxfs count="81">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660400</xdr:colOff>
      <xdr:row>9</xdr:row>
      <xdr:rowOff>190500</xdr:rowOff>
    </xdr:from>
    <xdr:to>
      <xdr:col>8</xdr:col>
      <xdr:colOff>266700</xdr:colOff>
      <xdr:row>33</xdr:row>
      <xdr:rowOff>33258</xdr:rowOff>
    </xdr:to>
    <xdr:pic>
      <xdr:nvPicPr>
        <xdr:cNvPr id="2" name="Picture 1">
          <a:extLst>
            <a:ext uri="{FF2B5EF4-FFF2-40B4-BE49-F238E27FC236}">
              <a16:creationId xmlns:a16="http://schemas.microsoft.com/office/drawing/2014/main" xmlns="" id="{B2541B40-E46F-6F53-D293-378344B21B06}"/>
            </a:ext>
          </a:extLst>
        </xdr:cNvPr>
        <xdr:cNvPicPr>
          <a:picLocks noChangeAspect="1"/>
        </xdr:cNvPicPr>
      </xdr:nvPicPr>
      <xdr:blipFill>
        <a:blip xmlns:r="http://schemas.openxmlformats.org/officeDocument/2006/relationships" r:embed="rId1"/>
        <a:stretch>
          <a:fillRect/>
        </a:stretch>
      </xdr:blipFill>
      <xdr:spPr>
        <a:xfrm>
          <a:off x="660400" y="2019300"/>
          <a:ext cx="7772400" cy="4719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heetViews>
  <sheetFormatPr defaultColWidth="8.85546875" defaultRowHeight="15" x14ac:dyDescent="0.25"/>
  <cols>
    <col min="12" max="12" width="10.7109375" customWidth="1"/>
    <col min="13" max="13" width="12.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8" spans="1:13" ht="15.75" x14ac:dyDescent="0.25">
      <c r="A28" s="17" t="s">
        <v>28</v>
      </c>
      <c r="B28" s="12"/>
      <c r="C28" s="12"/>
      <c r="D28" s="12"/>
      <c r="E28" s="12"/>
      <c r="F28" s="12"/>
      <c r="G28" s="12"/>
      <c r="H28" s="12"/>
      <c r="I28" s="12"/>
      <c r="J28" s="12"/>
      <c r="K28" s="12"/>
      <c r="L28" s="12"/>
      <c r="M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0"/>
  <sheetViews>
    <sheetView zoomScaleNormal="100" workbookViewId="0">
      <selection activeCell="A8" sqref="A8"/>
    </sheetView>
  </sheetViews>
  <sheetFormatPr defaultColWidth="8.85546875"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2" ht="15.75" thickBot="1" x14ac:dyDescent="0.3"/>
    <row r="2" spans="1:22" ht="15" customHeight="1" thickBot="1" x14ac:dyDescent="0.3">
      <c r="L2" s="19" t="s">
        <v>30</v>
      </c>
      <c r="M2" s="22">
        <f t="array" ref="M2">IF(SUM(IF(M8:S30="",0,1))=0,"",SUM(M8:S30))</f>
        <v>0</v>
      </c>
      <c r="O2" s="13" t="s">
        <v>14</v>
      </c>
      <c r="P2" s="6">
        <f>IF(M2="","",M2/M3)</f>
        <v>0</v>
      </c>
    </row>
    <row r="3" spans="1:22" x14ac:dyDescent="0.25">
      <c r="L3" s="20" t="s">
        <v>31</v>
      </c>
      <c r="M3" s="21">
        <f>SUM(B8:B30)</f>
        <v>59.75</v>
      </c>
    </row>
    <row r="5" spans="1:22" ht="23.25" x14ac:dyDescent="0.35">
      <c r="A5" s="15" t="s">
        <v>32</v>
      </c>
      <c r="B5" s="12"/>
      <c r="C5" s="12"/>
      <c r="D5" s="12"/>
      <c r="E5" s="12"/>
      <c r="F5" s="12"/>
      <c r="G5" s="12"/>
      <c r="H5" s="12"/>
      <c r="I5" s="12"/>
      <c r="J5" s="12"/>
      <c r="K5" s="12"/>
      <c r="L5" s="12"/>
      <c r="M5" s="12"/>
      <c r="N5" s="12"/>
      <c r="O5" s="12"/>
      <c r="P5" s="12"/>
      <c r="Q5" s="12"/>
      <c r="R5" s="12"/>
      <c r="S5" s="12"/>
    </row>
    <row r="6" spans="1:22" ht="15.75" x14ac:dyDescent="0.25">
      <c r="A6" s="1"/>
      <c r="B6" s="81" t="s">
        <v>9</v>
      </c>
      <c r="C6" s="2" t="s">
        <v>1</v>
      </c>
      <c r="D6" s="2"/>
      <c r="E6" s="2"/>
      <c r="F6" s="2"/>
      <c r="G6" s="2"/>
      <c r="H6" s="2"/>
      <c r="I6" s="2"/>
      <c r="J6" s="1"/>
      <c r="L6" s="4" t="s">
        <v>11</v>
      </c>
      <c r="M6" s="2" t="s">
        <v>1</v>
      </c>
      <c r="N6" s="2"/>
      <c r="O6" s="2"/>
      <c r="P6" s="2"/>
      <c r="Q6" s="2"/>
      <c r="R6" s="2"/>
      <c r="S6" s="2"/>
    </row>
    <row r="7" spans="1:22" x14ac:dyDescent="0.25">
      <c r="A7" s="3" t="s">
        <v>0</v>
      </c>
      <c r="B7" s="81"/>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2" x14ac:dyDescent="0.25">
      <c r="A8" s="14">
        <v>1</v>
      </c>
      <c r="B8" s="11">
        <f>SUM(C8:I8)</f>
        <v>3.5</v>
      </c>
      <c r="C8" s="11">
        <v>1</v>
      </c>
      <c r="D8" s="11">
        <v>2</v>
      </c>
      <c r="E8" s="11">
        <v>0.5</v>
      </c>
      <c r="F8" s="11"/>
      <c r="G8" s="11"/>
      <c r="H8" s="11"/>
      <c r="I8" s="11"/>
      <c r="J8" s="10" t="str">
        <f ca="1">INDIRECT("'"&amp;A8&amp;"'!B1")</f>
        <v>Incomplete</v>
      </c>
      <c r="L8" s="14">
        <f>A8</f>
        <v>1</v>
      </c>
      <c r="M8" s="11" cm="1">
        <f t="array" ref="M8">IFERROR(INDEX('1'!$A:$A,MATCH(M$7,'1'!$A:$A,FALSE)+2),"")</f>
        <v>0</v>
      </c>
      <c r="N8" s="11" cm="1">
        <f t="array" ref="N8">IFERROR(INDEX('1'!$A:$A,MATCH(N$7,'1'!$A:$A,FALSE)+2),"")</f>
        <v>0</v>
      </c>
      <c r="O8" s="11" cm="1">
        <f t="array" ref="O8">IFERROR(INDEX('1'!$A:$A,MATCH(O$7,'1'!$A:$A,FALSE)+2),"")</f>
        <v>0</v>
      </c>
      <c r="P8" s="11" t="str" cm="1">
        <f t="array" ref="P8">IFERROR(INDEX('1'!$A:$A,MATCH(P$7,'1'!$A:$A,FALSE)+2),"")</f>
        <v/>
      </c>
      <c r="Q8" s="11" t="str" cm="1">
        <f t="array" ref="Q8">IFERROR(INDEX('1'!$A:$A,MATCH(Q$7,'1'!$A:$A,FALSE)+2),"")</f>
        <v/>
      </c>
      <c r="R8" s="11" t="str" cm="1">
        <f t="array" ref="R8">IFERROR(INDEX('1'!$A:$A,MATCH(R$7,'1'!$A:$A,FALSE)+2),"")</f>
        <v/>
      </c>
      <c r="S8" s="11" t="str" cm="1">
        <f t="array" ref="S8">IFERROR(INDEX('1'!$A:$A,MATCH(S$7,'1'!$A:$A,FALSE)+2),"")</f>
        <v/>
      </c>
      <c r="V8" s="32"/>
    </row>
    <row r="9" spans="1:22" x14ac:dyDescent="0.25">
      <c r="A9" s="14">
        <v>2</v>
      </c>
      <c r="B9" s="11">
        <f t="shared" ref="B9:B30" si="0">SUM(C9:I9)</f>
        <v>3.25</v>
      </c>
      <c r="C9" s="11">
        <v>3.25</v>
      </c>
      <c r="D9" s="11"/>
      <c r="E9" s="11"/>
      <c r="F9" s="11"/>
      <c r="G9" s="11"/>
      <c r="H9" s="11"/>
      <c r="I9" s="11"/>
      <c r="J9" s="10" t="str">
        <f t="shared" ref="J9:J26" ca="1" si="1">INDIRECT("'"&amp;A9&amp;"'!B1")</f>
        <v>Incomplete</v>
      </c>
      <c r="L9" s="14">
        <f t="shared" ref="L9:L26" si="2">A9</f>
        <v>2</v>
      </c>
      <c r="M9" s="11" cm="1">
        <f t="array" ref="M9">IFERROR(INDEX('2'!$A:$A,MATCH(M$7,'2'!$A:$A,FALSE)+2),"")</f>
        <v>0</v>
      </c>
      <c r="N9" s="11" t="str" cm="1">
        <f t="array" ref="N9">IFERROR(INDEX('2'!$A:$A,MATCH(N$7,'2'!$A:$A,FALSE)+2),"")</f>
        <v/>
      </c>
      <c r="O9" s="11" t="str" cm="1">
        <f t="array" ref="O9">IFERROR(INDEX('2'!$A:$A,MATCH(O$7,'2'!$A:$A,FALSE)+2),"")</f>
        <v/>
      </c>
      <c r="P9" s="11" t="str" cm="1">
        <f t="array" ref="P9">IFERROR(INDEX('2'!$A:$A,MATCH(P$7,'2'!$A:$A,FALSE)+2),"")</f>
        <v/>
      </c>
      <c r="Q9" s="11" t="str" cm="1">
        <f t="array" ref="Q9">IFERROR(INDEX('2'!$A:$A,MATCH(Q$7,'2'!$A:$A,FALSE)+2),"")</f>
        <v/>
      </c>
      <c r="R9" s="11" t="str" cm="1">
        <f t="array" ref="R9">IFERROR(INDEX('2'!$A:$A,MATCH(R$7,'2'!$A:$A,FALSE)+2),"")</f>
        <v/>
      </c>
      <c r="S9" s="11" t="str" cm="1">
        <f t="array" ref="S9">IFERROR(INDEX('2'!$A:$A,MATCH(S$7,'2'!$A:$A,FALSE)+2),"")</f>
        <v/>
      </c>
    </row>
    <row r="10" spans="1:22" x14ac:dyDescent="0.25">
      <c r="A10" s="14">
        <v>3</v>
      </c>
      <c r="B10" s="11">
        <f t="shared" si="0"/>
        <v>2.25</v>
      </c>
      <c r="C10" s="11">
        <v>1</v>
      </c>
      <c r="D10" s="11">
        <v>0.5</v>
      </c>
      <c r="E10" s="11">
        <v>0.75</v>
      </c>
      <c r="F10" s="11"/>
      <c r="G10" s="11"/>
      <c r="H10" s="11"/>
      <c r="I10" s="11"/>
      <c r="J10" s="10" t="str">
        <f t="shared" ca="1" si="1"/>
        <v>Incomplete</v>
      </c>
      <c r="L10" s="14">
        <f t="shared" si="2"/>
        <v>3</v>
      </c>
      <c r="M10" s="11" cm="1">
        <f t="array" ref="M10">IFERROR(INDEX('3'!$A:$A,MATCH(M$7,'3'!$A:$A,FALSE)+2),"")</f>
        <v>0</v>
      </c>
      <c r="N10" s="11" cm="1">
        <f t="array" ref="N10">IFERROR(INDEX('3'!$A:$A,MATCH(N$7,'3'!$A:$A,FALSE)+2),"")</f>
        <v>0</v>
      </c>
      <c r="O10" s="11" cm="1">
        <f t="array" ref="O10">IFERROR(INDEX('3'!$A:$A,MATCH(O$7,'3'!$A:$A,FALSE)+2),"")</f>
        <v>0</v>
      </c>
      <c r="P10" s="11" t="str" cm="1">
        <f t="array" ref="P10">IFERROR(INDEX('3'!$A:$A,MATCH(P$7,'3'!$A:$A,FALSE)+2),"")</f>
        <v/>
      </c>
      <c r="Q10" s="11" t="str" cm="1">
        <f t="array" ref="Q10">IFERROR(INDEX('3'!$A:$A,MATCH(Q$7,'3'!$A:$A,FALSE)+2),"")</f>
        <v/>
      </c>
      <c r="R10" s="11" t="str" cm="1">
        <f t="array" ref="R10">IFERROR(INDEX('3'!$A:$A,MATCH(R$7,'3'!$A:$A,FALSE)+2),"")</f>
        <v/>
      </c>
      <c r="S10" s="11" t="str" cm="1">
        <f t="array" ref="S10">IFERROR(INDEX('3'!$A:$A,MATCH(S$7,'3'!$A:$A,FALSE)+2),"")</f>
        <v/>
      </c>
    </row>
    <row r="11" spans="1:22" x14ac:dyDescent="0.25">
      <c r="A11" s="14">
        <v>4</v>
      </c>
      <c r="B11" s="11">
        <f t="shared" si="0"/>
        <v>2</v>
      </c>
      <c r="C11" s="11">
        <v>0.5</v>
      </c>
      <c r="D11" s="11">
        <v>0.5</v>
      </c>
      <c r="E11" s="11">
        <v>0.5</v>
      </c>
      <c r="F11" s="11">
        <v>0.5</v>
      </c>
      <c r="G11" s="11"/>
      <c r="H11" s="11"/>
      <c r="I11" s="11"/>
      <c r="J11" s="10" t="str">
        <f t="shared" ca="1" si="1"/>
        <v>Incomplete</v>
      </c>
      <c r="L11" s="14">
        <f t="shared" si="2"/>
        <v>4</v>
      </c>
      <c r="M11" s="11" cm="1">
        <f t="array" ref="M11">IFERROR(INDEX('4'!$A:$A,MATCH(M$7,'4'!$A:$A,FALSE)+2),"")</f>
        <v>0</v>
      </c>
      <c r="N11" s="11" cm="1">
        <f t="array" ref="N11">IFERROR(INDEX('4'!$A:$A,MATCH(N$7,'4'!$A:$A,FALSE)+2),"")</f>
        <v>0</v>
      </c>
      <c r="O11" s="11" cm="1">
        <f t="array" ref="O11">IFERROR(INDEX('4'!$A:$A,MATCH(O$7,'4'!$A:$A,FALSE)+2),"")</f>
        <v>0</v>
      </c>
      <c r="P11" s="11" cm="1">
        <f t="array" ref="P11">IFERROR(INDEX('4'!$A:$A,MATCH(P$7,'4'!$A:$A,FALSE)+2),"")</f>
        <v>0</v>
      </c>
      <c r="Q11" s="11" t="str" cm="1">
        <f t="array" ref="Q11">IFERROR(INDEX('4'!$A:$A,MATCH(Q$7,'4'!$A:$A,FALSE)+2),"")</f>
        <v/>
      </c>
      <c r="R11" s="11" t="str" cm="1">
        <f t="array" ref="R11">IFERROR(INDEX('4'!$A:$A,MATCH(R$7,'4'!$A:$A,FALSE)+2),"")</f>
        <v/>
      </c>
      <c r="S11" s="11" t="str" cm="1">
        <f t="array" ref="S11">IFERROR(INDEX('4'!$A:$A,MATCH(S$7,'4'!$A:$A,FALSE)+2),"")</f>
        <v/>
      </c>
    </row>
    <row r="12" spans="1:22" x14ac:dyDescent="0.25">
      <c r="A12" s="14">
        <v>5</v>
      </c>
      <c r="B12" s="11">
        <f t="shared" si="0"/>
        <v>6.5</v>
      </c>
      <c r="C12" s="11">
        <v>5.5</v>
      </c>
      <c r="D12" s="11">
        <v>1</v>
      </c>
      <c r="E12" s="11"/>
      <c r="F12" s="11"/>
      <c r="G12" s="11"/>
      <c r="H12" s="11"/>
      <c r="I12" s="11"/>
      <c r="J12" s="10" t="str">
        <f t="shared" ca="1" si="1"/>
        <v>Incomplete</v>
      </c>
      <c r="L12" s="14">
        <f t="shared" si="2"/>
        <v>5</v>
      </c>
      <c r="M12" s="11" cm="1">
        <f t="array" ref="M12">IFERROR(INDEX('5'!$A:$A,MATCH(M$7,'5'!$A:$A,FALSE)+2),"")</f>
        <v>0</v>
      </c>
      <c r="N12" s="11" cm="1">
        <f t="array" ref="N12">IFERROR(INDEX('5'!$A:$A,MATCH(N$7,'5'!$A:$A,FALSE)+2),"")</f>
        <v>0</v>
      </c>
      <c r="O12" s="11" t="str" cm="1">
        <f t="array" ref="O12">IFERROR(INDEX('5'!$A:$A,MATCH(O$7,'5'!$A:$A,FALSE)+2),"")</f>
        <v/>
      </c>
      <c r="P12" s="11" t="str" cm="1">
        <f t="array" ref="P12">IFERROR(INDEX('5'!$A:$A,MATCH(P$7,'5'!$A:$A,FALSE)+2),"")</f>
        <v/>
      </c>
      <c r="Q12" s="11" t="str" cm="1">
        <f t="array" ref="Q12">IFERROR(INDEX('5'!$A:$A,MATCH(Q$7,'5'!$A:$A,FALSE)+2),"")</f>
        <v/>
      </c>
      <c r="R12" s="11" t="str" cm="1">
        <f t="array" ref="R12">IFERROR(INDEX('5'!$A:$A,MATCH(R$7,'5'!$A:$A,FALSE)+2),"")</f>
        <v/>
      </c>
      <c r="S12" s="11" t="str" cm="1">
        <f t="array" ref="S12">IFERROR(INDEX('5'!$A:$A,MATCH(S$7,'5'!$A:$A,FALSE)+2),"")</f>
        <v/>
      </c>
    </row>
    <row r="13" spans="1:22" x14ac:dyDescent="0.25">
      <c r="A13" s="14">
        <v>6</v>
      </c>
      <c r="B13" s="11">
        <f t="shared" si="0"/>
        <v>2.5</v>
      </c>
      <c r="C13" s="11">
        <v>2.5</v>
      </c>
      <c r="D13" s="11"/>
      <c r="E13" s="11"/>
      <c r="F13" s="11"/>
      <c r="G13" s="11"/>
      <c r="H13" s="11"/>
      <c r="I13" s="11"/>
      <c r="J13" s="10" t="str">
        <f t="shared" ca="1" si="1"/>
        <v>Incomplete</v>
      </c>
      <c r="L13" s="14">
        <f t="shared" si="2"/>
        <v>6</v>
      </c>
      <c r="M13" s="11" cm="1">
        <f t="array" ref="M13">IFERROR(INDEX('6'!$A:$A,MATCH(M$7,'6'!$A:$A,FALSE)+2),"")</f>
        <v>0</v>
      </c>
      <c r="N13" s="11" t="str" cm="1">
        <f t="array" ref="N13">IFERROR(INDEX('6'!$A:$A,MATCH(N$7,'6'!$A:$A,FALSE)+2),"")</f>
        <v/>
      </c>
      <c r="O13" s="11" t="str" cm="1">
        <f t="array" ref="O13">IFERROR(INDEX('6'!$A:$A,MATCH(O$7,'6'!$A:$A,FALSE)+2),"")</f>
        <v/>
      </c>
      <c r="P13" s="11" t="str" cm="1">
        <f t="array" ref="P13">IFERROR(INDEX('6'!$A:$A,MATCH(P$7,'6'!$A:$A,FALSE)+2),"")</f>
        <v/>
      </c>
      <c r="Q13" s="11" t="str" cm="1">
        <f t="array" ref="Q13">IFERROR(INDEX('6'!$A:$A,MATCH(Q$7,'6'!$A:$A,FALSE)+2),"")</f>
        <v/>
      </c>
      <c r="R13" s="11" t="str" cm="1">
        <f t="array" ref="R13">IFERROR(INDEX('6'!$A:$A,MATCH(R$7,'6'!$A:$A,FALSE)+2),"")</f>
        <v/>
      </c>
      <c r="S13" s="11" t="str" cm="1">
        <f t="array" ref="S13">IFERROR(INDEX('6'!$A:$A,MATCH(S$7,'6'!$A:$A,FALSE)+2),"")</f>
        <v/>
      </c>
    </row>
    <row r="14" spans="1:22" x14ac:dyDescent="0.25">
      <c r="A14" s="14">
        <v>7</v>
      </c>
      <c r="B14" s="11">
        <f t="shared" si="0"/>
        <v>2.25</v>
      </c>
      <c r="C14" s="11">
        <v>0.5</v>
      </c>
      <c r="D14" s="11">
        <v>1.25</v>
      </c>
      <c r="E14" s="11">
        <v>0.5</v>
      </c>
      <c r="F14" s="11"/>
      <c r="G14" s="11"/>
      <c r="H14" s="11"/>
      <c r="I14" s="11"/>
      <c r="J14" s="10" t="str">
        <f t="shared" ca="1" si="1"/>
        <v>Incomplete</v>
      </c>
      <c r="L14" s="14">
        <f t="shared" si="2"/>
        <v>7</v>
      </c>
      <c r="M14" s="11" cm="1">
        <f t="array" ref="M14">IFERROR(INDEX('7'!$A:$A,MATCH(M$7,'7'!$A:$A,FALSE)+2),"")</f>
        <v>0</v>
      </c>
      <c r="N14" s="11" cm="1">
        <f t="array" ref="N14">IFERROR(INDEX('7'!$A:$A,MATCH(N$7,'7'!$A:$A,FALSE)+2),"")</f>
        <v>0</v>
      </c>
      <c r="O14" s="11" cm="1">
        <f t="array" ref="O14">IFERROR(INDEX('7'!$A:$A,MATCH(O$7,'7'!$A:$A,FALSE)+2),"")</f>
        <v>0</v>
      </c>
      <c r="P14" s="11" t="str" cm="1">
        <f t="array" ref="P14">IFERROR(INDEX('7'!$A:$A,MATCH(P$7,'7'!$A:$A,FALSE)+2),"")</f>
        <v/>
      </c>
      <c r="Q14" s="11" t="str" cm="1">
        <f t="array" ref="Q14">IFERROR(INDEX('7'!$A:$A,MATCH(Q$7,'7'!$A:$A,FALSE)+2),"")</f>
        <v/>
      </c>
      <c r="R14" s="11" t="str" cm="1">
        <f t="array" ref="R14">IFERROR(INDEX('7'!$A:$A,MATCH(R$7,'7'!$A:$A,FALSE)+2),"")</f>
        <v/>
      </c>
      <c r="S14" s="11" t="str" cm="1">
        <f t="array" ref="S14">IFERROR(INDEX('7'!$A:$A,MATCH(S$7,'7'!$A:$A,FALSE)+2),"")</f>
        <v/>
      </c>
    </row>
    <row r="15" spans="1:22" x14ac:dyDescent="0.25">
      <c r="A15" s="14">
        <v>8</v>
      </c>
      <c r="B15" s="11">
        <f t="shared" si="0"/>
        <v>2.25</v>
      </c>
      <c r="C15" s="11">
        <v>2.25</v>
      </c>
      <c r="D15" s="11"/>
      <c r="E15" s="11"/>
      <c r="F15" s="11"/>
      <c r="G15" s="11"/>
      <c r="H15" s="11"/>
      <c r="I15" s="11"/>
      <c r="J15" s="10" t="str">
        <f t="shared" ca="1" si="1"/>
        <v>Incomplete</v>
      </c>
      <c r="L15" s="14">
        <f t="shared" si="2"/>
        <v>8</v>
      </c>
      <c r="M15" s="11" cm="1">
        <f t="array" ref="M15">IFERROR(INDEX('8'!$A:$A,MATCH(M$7,'8'!$A:$A,FALSE)+2),"")</f>
        <v>0</v>
      </c>
      <c r="N15" s="11" t="str" cm="1">
        <f t="array" ref="N15">IFERROR(INDEX('8'!$A:$A,MATCH(N$7,'8'!$A:$A,FALSE)+2),"")</f>
        <v/>
      </c>
      <c r="O15" s="11" t="str" cm="1">
        <f t="array" ref="O15">IFERROR(INDEX('8'!$A:$A,MATCH(O$7,'8'!$A:$A,FALSE)+2),"")</f>
        <v/>
      </c>
      <c r="P15" s="11" t="str" cm="1">
        <f t="array" ref="P15">IFERROR(INDEX('8'!$A:$A,MATCH(P$7,'8'!$A:$A,FALSE)+2),"")</f>
        <v/>
      </c>
      <c r="Q15" s="11" t="str" cm="1">
        <f t="array" ref="Q15">IFERROR(INDEX('8'!$A:$A,MATCH(Q$7,'8'!$A:$A,FALSE)+2),"")</f>
        <v/>
      </c>
      <c r="R15" s="11" t="str" cm="1">
        <f t="array" ref="R15">IFERROR(INDEX('8'!$A:$A,MATCH(R$7,'8'!$A:$A,FALSE)+2),"")</f>
        <v/>
      </c>
      <c r="S15" s="11" t="str" cm="1">
        <f t="array" ref="S15">IFERROR(INDEX('8'!$A:$A,MATCH(S$7,'8'!$A:$A,FALSE)+2),"")</f>
        <v/>
      </c>
    </row>
    <row r="16" spans="1:22" x14ac:dyDescent="0.25">
      <c r="A16" s="14">
        <v>9</v>
      </c>
      <c r="B16" s="11">
        <f t="shared" si="0"/>
        <v>2</v>
      </c>
      <c r="C16" s="11">
        <v>2</v>
      </c>
      <c r="D16" s="11"/>
      <c r="E16" s="11"/>
      <c r="F16" s="11"/>
      <c r="G16" s="11"/>
      <c r="H16" s="11"/>
      <c r="I16" s="11"/>
      <c r="J16" s="10" t="str">
        <f t="shared" ca="1" si="1"/>
        <v>Incomplete</v>
      </c>
      <c r="L16" s="14">
        <f t="shared" si="2"/>
        <v>9</v>
      </c>
      <c r="M16" s="11" cm="1">
        <f t="array" ref="M16">IFERROR(INDEX('9'!$A:$A,MATCH(M$7,'9'!$A:$A,FALSE)+2),"")</f>
        <v>0</v>
      </c>
      <c r="N16" s="11" t="str" cm="1">
        <f t="array" ref="N16">IFERROR(INDEX('9'!$A:$A,MATCH(N$7,'9'!$A:$A,FALSE)+2),"")</f>
        <v/>
      </c>
      <c r="O16" s="11" t="str" cm="1">
        <f t="array" ref="O16">IFERROR(INDEX('9'!$A:$A,MATCH(O$7,'9'!$A:$A,FALSE)+2),"")</f>
        <v/>
      </c>
      <c r="P16" s="11" t="str" cm="1">
        <f t="array" ref="P16">IFERROR(INDEX('9'!$A:$A,MATCH(P$7,'9'!$A:$A,FALSE)+2),"")</f>
        <v/>
      </c>
      <c r="Q16" s="11" t="str" cm="1">
        <f t="array" ref="Q16">IFERROR(INDEX('9'!$A:$A,MATCH(Q$7,'9'!$A:$A,FALSE)+2),"")</f>
        <v/>
      </c>
      <c r="R16" s="11" t="str" cm="1">
        <f t="array" ref="R16">IFERROR(INDEX('9'!$A:$A,MATCH(R$7,'9'!$A:$A,FALSE)+2),"")</f>
        <v/>
      </c>
      <c r="S16" s="11" t="str" cm="1">
        <f t="array" ref="S16">IFERROR(INDEX('9'!$A:$A,MATCH(S$7,'9'!$A:$A,FALSE)+2),"")</f>
        <v/>
      </c>
    </row>
    <row r="17" spans="1:19" x14ac:dyDescent="0.25">
      <c r="A17" s="14">
        <v>10</v>
      </c>
      <c r="B17" s="11">
        <f t="shared" si="0"/>
        <v>2.25</v>
      </c>
      <c r="C17" s="11">
        <v>0.75</v>
      </c>
      <c r="D17" s="11">
        <v>0.5</v>
      </c>
      <c r="E17" s="11">
        <v>1</v>
      </c>
      <c r="F17" s="11"/>
      <c r="G17" s="11"/>
      <c r="H17" s="11"/>
      <c r="I17" s="11"/>
      <c r="J17" s="10" t="str">
        <f t="shared" ca="1" si="1"/>
        <v>Incomplete</v>
      </c>
      <c r="L17" s="14">
        <f t="shared" si="2"/>
        <v>10</v>
      </c>
      <c r="M17" s="11" cm="1">
        <f t="array" ref="M17">IFERROR(INDEX('10'!$A:$A,MATCH(M$7,'10'!$A:$A,FALSE)+2),"")</f>
        <v>0</v>
      </c>
      <c r="N17" s="11" cm="1">
        <f t="array" ref="N17">IFERROR(INDEX('10'!$A:$A,MATCH(N$7,'10'!$A:$A,FALSE)+2),"")</f>
        <v>0</v>
      </c>
      <c r="O17" s="11" cm="1">
        <f t="array" ref="O17">IFERROR(INDEX('10'!$A:$A,MATCH(O$7,'10'!$A:$A,FALSE)+2),"")</f>
        <v>0</v>
      </c>
      <c r="P17" s="11" t="str" cm="1">
        <f t="array" ref="P17">IFERROR(INDEX('10'!$A:$A,MATCH(P$7,'10'!$A:$A,FALSE)+2),"")</f>
        <v/>
      </c>
      <c r="Q17" s="11" t="str" cm="1">
        <f t="array" ref="Q17">IFERROR(INDEX('10'!$A:$A,MATCH(Q$7,'10'!$A:$A,FALSE)+2),"")</f>
        <v/>
      </c>
      <c r="R17" s="11" t="str" cm="1">
        <f t="array" ref="R17">IFERROR(INDEX('10'!$A:$A,MATCH(R$7,'10'!$A:$A,FALSE)+2),"")</f>
        <v/>
      </c>
      <c r="S17" s="11" t="str" cm="1">
        <f t="array" ref="S17">IFERROR(INDEX('10'!$A:$A,MATCH(S$7,'10'!$A:$A,FALSE)+2),"")</f>
        <v/>
      </c>
    </row>
    <row r="18" spans="1:19" x14ac:dyDescent="0.25">
      <c r="A18" s="14">
        <v>11</v>
      </c>
      <c r="B18" s="11">
        <f t="shared" si="0"/>
        <v>2</v>
      </c>
      <c r="C18" s="11">
        <v>1.5</v>
      </c>
      <c r="D18" s="11">
        <v>0.5</v>
      </c>
      <c r="E18" s="11"/>
      <c r="F18" s="11"/>
      <c r="G18" s="11"/>
      <c r="H18" s="11"/>
      <c r="I18" s="11"/>
      <c r="J18" s="10" t="str">
        <f t="shared" ca="1" si="1"/>
        <v>Incomplete</v>
      </c>
      <c r="L18" s="14">
        <f t="shared" si="2"/>
        <v>11</v>
      </c>
      <c r="M18" s="11" cm="1">
        <f t="array" ref="M18">IFERROR(INDEX('11'!$A:$A,MATCH(M$7,'11'!$A:$A,FALSE)+2),"")</f>
        <v>0</v>
      </c>
      <c r="N18" s="11" cm="1">
        <f t="array" ref="N18">IFERROR(INDEX('11'!$A:$A,MATCH(N$7,'11'!$A:$A,FALSE)+2),"")</f>
        <v>0</v>
      </c>
      <c r="O18" s="11" t="str" cm="1">
        <f t="array" ref="O18">IFERROR(INDEX('11'!$A:$A,MATCH(O$7,'11'!$A:$A,FALSE)+2),"")</f>
        <v/>
      </c>
      <c r="P18" s="11" t="str" cm="1">
        <f t="array" ref="P18">IFERROR(INDEX('11'!$A:$A,MATCH(P$7,'11'!$A:$A,FALSE)+2),"")</f>
        <v/>
      </c>
      <c r="Q18" s="11" t="str" cm="1">
        <f t="array" ref="Q18">IFERROR(INDEX('11'!$A:$A,MATCH(Q$7,'11'!$A:$A,FALSE)+2),"")</f>
        <v/>
      </c>
      <c r="R18" s="11" t="str" cm="1">
        <f t="array" ref="R18">IFERROR(INDEX('11'!$A:$A,MATCH(R$7,'11'!$A:$A,FALSE)+2),"")</f>
        <v/>
      </c>
      <c r="S18" s="11" t="str" cm="1">
        <f t="array" ref="S18">IFERROR(INDEX('11'!$A:$A,MATCH(S$7,'11'!$A:$A,FALSE)+2),"")</f>
        <v/>
      </c>
    </row>
    <row r="19" spans="1:19" x14ac:dyDescent="0.25">
      <c r="A19" s="14">
        <v>12</v>
      </c>
      <c r="B19" s="11">
        <f t="shared" si="0"/>
        <v>1</v>
      </c>
      <c r="C19" s="11">
        <v>1</v>
      </c>
      <c r="D19" s="11"/>
      <c r="E19" s="11"/>
      <c r="F19" s="11"/>
      <c r="G19" s="11"/>
      <c r="H19" s="11"/>
      <c r="I19" s="11"/>
      <c r="J19" s="10" t="str">
        <f t="shared" ca="1" si="1"/>
        <v>Incomplete</v>
      </c>
      <c r="L19" s="14">
        <f t="shared" si="2"/>
        <v>12</v>
      </c>
      <c r="M19" s="11" cm="1">
        <f t="array" ref="M19">IFERROR(INDEX('12'!$A:$A,MATCH(M$7,'12'!$A:$A,FALSE)+2),"")</f>
        <v>0</v>
      </c>
      <c r="N19" s="11" t="str" cm="1">
        <f t="array" ref="N19">IFERROR(INDEX('12'!$A:$A,MATCH(N$7,'12'!$A:$A,FALSE)+2),"")</f>
        <v/>
      </c>
      <c r="O19" s="11" t="str" cm="1">
        <f t="array" ref="O19">IFERROR(INDEX('12'!$A:$A,MATCH(O$7,'12'!$A:$A,FALSE)+2),"")</f>
        <v/>
      </c>
      <c r="P19" s="11" t="str" cm="1">
        <f t="array" ref="P19">IFERROR(INDEX('12'!$A:$A,MATCH(P$7,'12'!$A:$A,FALSE)+2),"")</f>
        <v/>
      </c>
      <c r="Q19" s="11" t="str" cm="1">
        <f t="array" ref="Q19">IFERROR(INDEX('12'!$A:$A,MATCH(Q$7,'12'!$A:$A,FALSE)+2),"")</f>
        <v/>
      </c>
      <c r="R19" s="11" t="str" cm="1">
        <f t="array" ref="R19">IFERROR(INDEX('12'!$A:$A,MATCH(R$7,'12'!$A:$A,FALSE)+2),"")</f>
        <v/>
      </c>
      <c r="S19" s="11" t="str" cm="1">
        <f t="array" ref="S19">IFERROR(INDEX('12'!$A:$A,MATCH(S$7,'12'!$A:$A,FALSE)+2),"")</f>
        <v/>
      </c>
    </row>
    <row r="20" spans="1:19" x14ac:dyDescent="0.25">
      <c r="A20" s="14">
        <v>13</v>
      </c>
      <c r="B20" s="11">
        <f t="shared" si="0"/>
        <v>3</v>
      </c>
      <c r="C20" s="11">
        <v>1.5</v>
      </c>
      <c r="D20" s="11">
        <v>0.5</v>
      </c>
      <c r="E20" s="11">
        <v>1</v>
      </c>
      <c r="F20" s="11"/>
      <c r="G20" s="11"/>
      <c r="H20" s="11"/>
      <c r="I20" s="11"/>
      <c r="J20" s="10" t="str">
        <f t="shared" ca="1" si="1"/>
        <v>Incomplete</v>
      </c>
      <c r="L20" s="14">
        <f t="shared" si="2"/>
        <v>13</v>
      </c>
      <c r="M20" s="11" cm="1">
        <f t="array" ref="M20">IFERROR(INDEX('13'!$A:$A,MATCH(M$7,'13'!$A:$A,FALSE)+2),"")</f>
        <v>0</v>
      </c>
      <c r="N20" s="11" cm="1">
        <f t="array" ref="N20">IFERROR(INDEX('13'!$A:$A,MATCH(N$7,'13'!$A:$A,FALSE)+2),"")</f>
        <v>0</v>
      </c>
      <c r="O20" s="11" cm="1">
        <f t="array" ref="O20">IFERROR(INDEX('13'!$A:$A,MATCH(O$7,'13'!$A:$A,FALSE)+2),"")</f>
        <v>0</v>
      </c>
      <c r="P20" s="11" t="str" cm="1">
        <f t="array" ref="P20">IFERROR(INDEX('13'!$A:$A,MATCH(P$7,'13'!$A:$A,FALSE)+2),"")</f>
        <v/>
      </c>
      <c r="Q20" s="11" t="str" cm="1">
        <f t="array" ref="Q20">IFERROR(INDEX('13'!$A:$A,MATCH(Q$7,'13'!$A:$A,FALSE)+2),"")</f>
        <v/>
      </c>
      <c r="R20" s="11" t="str" cm="1">
        <f t="array" ref="R20">IFERROR(INDEX('13'!$A:$A,MATCH(R$7,'13'!$A:$A,FALSE)+2),"")</f>
        <v/>
      </c>
      <c r="S20" s="11" t="str" cm="1">
        <f t="array" ref="S20">IFERROR(INDEX('13'!$A:$A,MATCH(S$7,'13'!$A:$A,FALSE)+2),"")</f>
        <v/>
      </c>
    </row>
    <row r="21" spans="1:19" x14ac:dyDescent="0.25">
      <c r="A21" s="14">
        <v>14</v>
      </c>
      <c r="B21" s="11">
        <f t="shared" si="0"/>
        <v>2.75</v>
      </c>
      <c r="C21" s="11">
        <v>1.25</v>
      </c>
      <c r="D21" s="11">
        <v>0.5</v>
      </c>
      <c r="E21" s="11">
        <v>1</v>
      </c>
      <c r="F21" s="11"/>
      <c r="G21" s="11"/>
      <c r="H21" s="11"/>
      <c r="I21" s="11"/>
      <c r="J21" s="10" t="str">
        <f t="shared" ca="1" si="1"/>
        <v>Incomplete</v>
      </c>
      <c r="L21" s="14">
        <f t="shared" si="2"/>
        <v>14</v>
      </c>
      <c r="M21" s="11" cm="1">
        <f t="array" ref="M21">IFERROR(INDEX('14'!$A:$A,MATCH(M$7,'14'!$A:$A,FALSE)+2),"")</f>
        <v>0</v>
      </c>
      <c r="N21" s="11" cm="1">
        <f t="array" ref="N21">IFERROR(INDEX('14'!$A:$A,MATCH(N$7,'14'!$A:$A,FALSE)+2),"")</f>
        <v>0</v>
      </c>
      <c r="O21" s="11" cm="1">
        <f t="array" ref="O21">IFERROR(INDEX('14'!$A:$A,MATCH(O$7,'14'!$A:$A,FALSE)+2),"")</f>
        <v>0</v>
      </c>
      <c r="P21" s="11" t="str" cm="1">
        <f t="array" ref="P21">IFERROR(INDEX('14'!$A:$A,MATCH(P$7,'14'!$A:$A,FALSE)+2),"")</f>
        <v/>
      </c>
      <c r="Q21" s="11" t="str" cm="1">
        <f t="array" ref="Q21">IFERROR(INDEX('14'!$A:$A,MATCH(Q$7,'14'!$A:$A,FALSE)+2),"")</f>
        <v/>
      </c>
      <c r="R21" s="11" t="str" cm="1">
        <f t="array" ref="R21">IFERROR(INDEX('14'!$A:$A,MATCH(R$7,'14'!$A:$A,FALSE)+2),"")</f>
        <v/>
      </c>
      <c r="S21" s="11" t="str" cm="1">
        <f t="array" ref="S21">IFERROR(INDEX('14'!$A:$A,MATCH(S$7,'14'!$A:$A,FALSE)+2),"")</f>
        <v/>
      </c>
    </row>
    <row r="22" spans="1:19" x14ac:dyDescent="0.25">
      <c r="A22" s="14">
        <v>15</v>
      </c>
      <c r="B22" s="11">
        <f t="shared" si="0"/>
        <v>2.75</v>
      </c>
      <c r="C22" s="11">
        <v>0.5</v>
      </c>
      <c r="D22" s="11">
        <v>1.75</v>
      </c>
      <c r="E22" s="11">
        <v>0.5</v>
      </c>
      <c r="F22" s="11"/>
      <c r="G22" s="11"/>
      <c r="H22" s="11"/>
      <c r="I22" s="11"/>
      <c r="J22" s="10" t="str">
        <f t="shared" ca="1" si="1"/>
        <v>Incomplete</v>
      </c>
      <c r="L22" s="14">
        <f t="shared" si="2"/>
        <v>15</v>
      </c>
      <c r="M22" s="11" cm="1">
        <f t="array" ref="M22">IFERROR(INDEX('15'!$A:$A,MATCH(M$7,'15'!$A:$A,FALSE)+2),"")</f>
        <v>0</v>
      </c>
      <c r="N22" s="11" cm="1">
        <f t="array" ref="N22">IFERROR(INDEX('15'!$A:$A,MATCH(N$7,'15'!$A:$A,FALSE)+2),"")</f>
        <v>0</v>
      </c>
      <c r="O22" s="11" cm="1">
        <f t="array" ref="O22">IFERROR(INDEX('15'!$A:$A,MATCH(O$7,'15'!$A:$A,FALSE)+2),"")</f>
        <v>0</v>
      </c>
      <c r="P22" s="11" t="str" cm="1">
        <f t="array" ref="P22">IFERROR(INDEX('15'!$A:$A,MATCH(P$7,'15'!$A:$A,FALSE)+2),"")</f>
        <v/>
      </c>
      <c r="Q22" s="11" t="str" cm="1">
        <f t="array" ref="Q22">IFERROR(INDEX('15'!$A:$A,MATCH(Q$7,'15'!$A:$A,FALSE)+2),"")</f>
        <v/>
      </c>
      <c r="R22" s="11" t="str" cm="1">
        <f t="array" ref="R22">IFERROR(INDEX('15'!$A:$A,MATCH(R$7,'15'!$A:$A,FALSE)+2),"")</f>
        <v/>
      </c>
      <c r="S22" s="11" t="str" cm="1">
        <f t="array" ref="S22">IFERROR(INDEX('15'!$A:$A,MATCH(S$7,'15'!$A:$A,FALSE)+2),"")</f>
        <v/>
      </c>
    </row>
    <row r="23" spans="1:19" x14ac:dyDescent="0.25">
      <c r="A23" s="14">
        <v>16</v>
      </c>
      <c r="B23" s="11">
        <f t="shared" si="0"/>
        <v>2.75</v>
      </c>
      <c r="C23" s="11">
        <v>2.75</v>
      </c>
      <c r="D23" s="11"/>
      <c r="E23" s="11"/>
      <c r="F23" s="11"/>
      <c r="G23" s="11"/>
      <c r="H23" s="11"/>
      <c r="I23" s="11"/>
      <c r="J23" s="10" t="str">
        <f t="shared" ca="1" si="1"/>
        <v>Incomplete</v>
      </c>
      <c r="L23" s="14">
        <f t="shared" si="2"/>
        <v>16</v>
      </c>
      <c r="M23" s="11" cm="1">
        <f t="array" ref="M23">IFERROR(INDEX('17'!$A:$A,MATCH(M$7,'17'!$A:$A,FALSE)+2),"")</f>
        <v>0</v>
      </c>
      <c r="N23" s="11" t="str" cm="1">
        <f t="array" ref="N23">IFERROR(INDEX('17'!$A:$A,MATCH(N$7,'17'!$A:$A,FALSE)+2),"")</f>
        <v/>
      </c>
      <c r="O23" s="11" t="str" cm="1">
        <f t="array" ref="O23">IFERROR(INDEX('17'!$A:$A,MATCH(O$7,'17'!$A:$A,FALSE)+2),"")</f>
        <v/>
      </c>
      <c r="P23" s="11" t="str" cm="1">
        <f t="array" ref="P23">IFERROR(INDEX('17'!$A:$A,MATCH(P$7,'17'!$A:$A,FALSE)+2),"")</f>
        <v/>
      </c>
      <c r="Q23" s="11" t="str" cm="1">
        <f t="array" ref="Q23">IFERROR(INDEX('17'!$A:$A,MATCH(Q$7,'17'!$A:$A,FALSE)+2),"")</f>
        <v/>
      </c>
      <c r="R23" s="11" t="str" cm="1">
        <f t="array" ref="R23">IFERROR(INDEX('17'!$A:$A,MATCH(R$7,'17'!$A:$A,FALSE)+2),"")</f>
        <v/>
      </c>
      <c r="S23" s="11" t="str" cm="1">
        <f t="array" ref="S23">IFERROR(INDEX('17'!$A:$A,MATCH(S$7,'17'!$A:$A,FALSE)+2),"")</f>
        <v/>
      </c>
    </row>
    <row r="24" spans="1:19" x14ac:dyDescent="0.25">
      <c r="A24" s="14">
        <v>17</v>
      </c>
      <c r="B24" s="11">
        <f t="shared" si="0"/>
        <v>2</v>
      </c>
      <c r="C24" s="11">
        <v>2</v>
      </c>
      <c r="D24" s="11"/>
      <c r="E24" s="11"/>
      <c r="F24" s="11"/>
      <c r="G24" s="11"/>
      <c r="H24" s="11"/>
      <c r="I24" s="11"/>
      <c r="J24" s="10" t="str">
        <f t="shared" ca="1" si="1"/>
        <v>Incomplete</v>
      </c>
      <c r="L24" s="14">
        <f t="shared" si="2"/>
        <v>17</v>
      </c>
      <c r="M24" s="11" cm="1">
        <f t="array" ref="M24">IFERROR(INDEX('18'!$A:$A,MATCH(M$7,'18'!$A:$A,FALSE)+2),"")</f>
        <v>0</v>
      </c>
      <c r="N24" s="11" t="str" cm="1">
        <f t="array" ref="N24">IFERROR(INDEX('18'!$A:$A,MATCH(N$7,'18'!$A:$A,FALSE)+2),"")</f>
        <v/>
      </c>
      <c r="O24" s="11" t="str" cm="1">
        <f t="array" ref="O24">IFERROR(INDEX('18'!$A:$A,MATCH(O$7,'18'!$A:$A,FALSE)+2),"")</f>
        <v/>
      </c>
      <c r="P24" s="11" t="str" cm="1">
        <f t="array" ref="P24">IFERROR(INDEX('18'!$A:$A,MATCH(P$7,'18'!$A:$A,FALSE)+2),"")</f>
        <v/>
      </c>
      <c r="Q24" s="11" t="str" cm="1">
        <f t="array" ref="Q24">IFERROR(INDEX('18'!$A:$A,MATCH(Q$7,'18'!$A:$A,FALSE)+2),"")</f>
        <v/>
      </c>
      <c r="R24" s="11" t="str" cm="1">
        <f t="array" ref="R24">IFERROR(INDEX('18'!$A:$A,MATCH(R$7,'18'!$A:$A,FALSE)+2),"")</f>
        <v/>
      </c>
      <c r="S24" s="11" t="str" cm="1">
        <f t="array" ref="S24">IFERROR(INDEX('18'!$A:$A,MATCH(S$7,'18'!$A:$A,FALSE)+2),"")</f>
        <v/>
      </c>
    </row>
    <row r="25" spans="1:19" x14ac:dyDescent="0.25">
      <c r="A25" s="14">
        <v>18</v>
      </c>
      <c r="B25" s="11">
        <f t="shared" si="0"/>
        <v>4</v>
      </c>
      <c r="C25" s="11">
        <v>4</v>
      </c>
      <c r="D25" s="11"/>
      <c r="E25" s="11"/>
      <c r="F25" s="11"/>
      <c r="G25" s="11"/>
      <c r="H25" s="11"/>
      <c r="I25" s="11"/>
      <c r="J25" s="10" t="str">
        <f t="shared" ca="1" si="1"/>
        <v>Incomplete</v>
      </c>
      <c r="L25" s="14">
        <f t="shared" si="2"/>
        <v>18</v>
      </c>
      <c r="M25" s="11" cm="1">
        <f t="array" ref="M25">IFERROR(INDEX('19'!$A:$A,MATCH(M$7,'19'!$A:$A,FALSE)+2),"")</f>
        <v>0</v>
      </c>
      <c r="N25" s="11" t="str" cm="1">
        <f t="array" ref="N25">IFERROR(INDEX('19'!$A:$A,MATCH(N$7,'19'!$A:$A,FALSE)+2),"")</f>
        <v/>
      </c>
      <c r="O25" s="11" t="str" cm="1">
        <f t="array" ref="O25">IFERROR(INDEX('19'!$A:$A,MATCH(O$7,'19'!$A:$A,FALSE)+2),"")</f>
        <v/>
      </c>
      <c r="P25" s="11" t="str" cm="1">
        <f t="array" ref="P25">IFERROR(INDEX('19'!$A:$A,MATCH(P$7,'19'!$A:$A,FALSE)+2),"")</f>
        <v/>
      </c>
      <c r="Q25" s="11" t="str" cm="1">
        <f t="array" ref="Q25">IFERROR(INDEX('19'!$A:$A,MATCH(Q$7,'19'!$A:$A,FALSE)+2),"")</f>
        <v/>
      </c>
      <c r="R25" s="11" t="str" cm="1">
        <f t="array" ref="R25">IFERROR(INDEX('19'!$A:$A,MATCH(R$7,'19'!$A:$A,FALSE)+2),"")</f>
        <v/>
      </c>
      <c r="S25" s="11" t="str" cm="1">
        <f t="array" ref="S25">IFERROR(INDEX('19'!$A:$A,MATCH(S$7,'19'!$A:$A,FALSE)+2),"")</f>
        <v/>
      </c>
    </row>
    <row r="26" spans="1:19" x14ac:dyDescent="0.25">
      <c r="A26" s="14">
        <v>19</v>
      </c>
      <c r="B26" s="11">
        <f t="shared" si="0"/>
        <v>1.75</v>
      </c>
      <c r="C26" s="11">
        <v>1.75</v>
      </c>
      <c r="D26" s="11"/>
      <c r="E26" s="11"/>
      <c r="F26" s="11"/>
      <c r="G26" s="11"/>
      <c r="H26" s="11"/>
      <c r="I26" s="11"/>
      <c r="J26" s="10" t="str">
        <f t="shared" ca="1" si="1"/>
        <v>Incomplete</v>
      </c>
      <c r="L26" s="14">
        <f t="shared" si="2"/>
        <v>19</v>
      </c>
      <c r="M26" s="11" cm="1">
        <f t="array" ref="M26">IFERROR(INDEX('16'!$A:$A,MATCH(M$7,'16'!$A:$A,FALSE)+2),"")</f>
        <v>0</v>
      </c>
      <c r="N26" s="11" t="str" cm="1">
        <f t="array" ref="N26">IFERROR(INDEX('16'!$A:$A,MATCH(N$7,'16'!$A:$A,FALSE)+2),"")</f>
        <v/>
      </c>
      <c r="O26" s="11" t="str" cm="1">
        <f t="array" ref="O26">IFERROR(INDEX('16'!$A:$A,MATCH(O$7,'16'!$A:$A,FALSE)+2),"")</f>
        <v/>
      </c>
      <c r="P26" s="11" t="str" cm="1">
        <f t="array" ref="P26">IFERROR(INDEX('16'!$A:$A,MATCH(P$7,'16'!$A:$A,FALSE)+2),"")</f>
        <v/>
      </c>
      <c r="Q26" s="11" t="str" cm="1">
        <f t="array" ref="Q26">IFERROR(INDEX('16'!$A:$A,MATCH(Q$7,'16'!$A:$A,FALSE)+2),"")</f>
        <v/>
      </c>
      <c r="R26" s="11" t="str" cm="1">
        <f t="array" ref="R26">IFERROR(INDEX('16'!$A:$A,MATCH(R$7,'16'!$A:$A,FALSE)+2),"")</f>
        <v/>
      </c>
      <c r="S26" s="11" t="str" cm="1">
        <f t="array" ref="S26">IFERROR(INDEX('16'!$A:$A,MATCH(S$7,'16'!$A:$A,FALSE)+2),"")</f>
        <v/>
      </c>
    </row>
    <row r="27" spans="1:19" x14ac:dyDescent="0.25">
      <c r="A27" s="14">
        <v>20</v>
      </c>
      <c r="B27" s="11">
        <f t="shared" si="0"/>
        <v>2.25</v>
      </c>
      <c r="C27" s="11">
        <v>2.25</v>
      </c>
      <c r="D27" s="11"/>
      <c r="E27" s="11"/>
      <c r="F27" s="11"/>
      <c r="G27" s="11"/>
      <c r="H27" s="11"/>
      <c r="I27" s="11"/>
      <c r="J27" s="10" t="str">
        <f t="shared" ref="J27:J30" ca="1" si="3">INDIRECT("'"&amp;A27&amp;"'!B1")</f>
        <v>Incomplete</v>
      </c>
      <c r="L27" s="14">
        <f t="shared" ref="L27:L30" si="4">A27</f>
        <v>20</v>
      </c>
      <c r="M27" s="11" cm="1">
        <f t="array" ref="M27">IFERROR(INDEX('20'!$A:$A,MATCH(M$7,'20'!$A:$A,FALSE)+2),"")</f>
        <v>0</v>
      </c>
      <c r="N27" s="11" t="str" cm="1">
        <f t="array" ref="N27">IFERROR(INDEX('20'!$A:$A,MATCH(N$7,'20'!$A:$A,FALSE)+2),"")</f>
        <v/>
      </c>
      <c r="O27" s="11" t="str" cm="1">
        <f t="array" ref="O27">IFERROR(INDEX('20'!$A:$A,MATCH(O$7,'20'!$A:$A,FALSE)+2),"")</f>
        <v/>
      </c>
      <c r="P27" s="11" t="str" cm="1">
        <f t="array" ref="P27">IFERROR(INDEX('20'!$A:$A,MATCH(P$7,'20'!$A:$A,FALSE)+2),"")</f>
        <v/>
      </c>
      <c r="Q27" s="11" t="str" cm="1">
        <f t="array" ref="Q27">IFERROR(INDEX('20'!$A:$A,MATCH(Q$7,'20'!$A:$A,FALSE)+2),"")</f>
        <v/>
      </c>
      <c r="R27" s="11" t="str" cm="1">
        <f t="array" ref="R27">IFERROR(INDEX('20'!$A:$A,MATCH(R$7,'20'!$A:$A,FALSE)+2),"")</f>
        <v/>
      </c>
      <c r="S27" s="11" t="str" cm="1">
        <f t="array" ref="S27">IFERROR(INDEX('20'!$A:$A,MATCH(S$7,'20'!$A:$A,FALSE)+2),"")</f>
        <v/>
      </c>
    </row>
    <row r="28" spans="1:19" x14ac:dyDescent="0.25">
      <c r="A28" s="14">
        <v>21</v>
      </c>
      <c r="B28" s="11">
        <f t="shared" si="0"/>
        <v>1.5</v>
      </c>
      <c r="C28" s="11">
        <v>0.5</v>
      </c>
      <c r="D28" s="11">
        <v>0.5</v>
      </c>
      <c r="E28" s="11">
        <v>0.5</v>
      </c>
      <c r="F28" s="11"/>
      <c r="G28" s="11"/>
      <c r="H28" s="11"/>
      <c r="I28" s="11"/>
      <c r="J28" s="10" t="str">
        <f t="shared" ca="1" si="3"/>
        <v>Incomplete</v>
      </c>
      <c r="L28" s="14">
        <f t="shared" si="4"/>
        <v>21</v>
      </c>
      <c r="M28" s="11" cm="1">
        <f t="array" ref="M28">IFERROR(INDEX('21'!$A:$A,MATCH(M$7,'21'!$A:$A,FALSE)+2),"")</f>
        <v>0</v>
      </c>
      <c r="N28" s="11" cm="1">
        <f t="array" ref="N28">IFERROR(INDEX('21'!$A:$A,MATCH(N$7,'21'!$A:$A,FALSE)+2),"")</f>
        <v>0</v>
      </c>
      <c r="O28" s="11" cm="1">
        <f t="array" ref="O28">IFERROR(INDEX('21'!$A:$A,MATCH(O$7,'21'!$A:$A,FALSE)+2),"")</f>
        <v>0</v>
      </c>
      <c r="P28" s="11" t="str" cm="1">
        <f t="array" ref="P28">IFERROR(INDEX('21'!$A:$A,MATCH(P$7,'21'!$A:$A,FALSE)+2),"")</f>
        <v/>
      </c>
      <c r="Q28" s="11" t="str" cm="1">
        <f t="array" ref="Q28">IFERROR(INDEX('21'!$A:$A,MATCH(Q$7,'21'!$A:$A,FALSE)+2),"")</f>
        <v/>
      </c>
      <c r="R28" s="11" t="str" cm="1">
        <f t="array" ref="R28">IFERROR(INDEX('21'!$A:$A,MATCH(R$7,'21'!$A:$A,FALSE)+2),"")</f>
        <v/>
      </c>
      <c r="S28" s="11" t="str" cm="1">
        <f t="array" ref="S28">IFERROR(INDEX('21'!$A:$A,MATCH(S$7,'21'!$A:$A,FALSE)+2),"")</f>
        <v/>
      </c>
    </row>
    <row r="29" spans="1:19" x14ac:dyDescent="0.25">
      <c r="A29" s="14">
        <v>22</v>
      </c>
      <c r="B29" s="11">
        <f t="shared" si="0"/>
        <v>3.5</v>
      </c>
      <c r="C29" s="11">
        <v>1.25</v>
      </c>
      <c r="D29" s="11">
        <v>1.25</v>
      </c>
      <c r="E29" s="11">
        <v>0.5</v>
      </c>
      <c r="F29" s="11">
        <v>0.5</v>
      </c>
      <c r="G29" s="11"/>
      <c r="H29" s="11"/>
      <c r="I29" s="11"/>
      <c r="J29" s="10" t="str">
        <f t="shared" ca="1" si="3"/>
        <v>Incomplete</v>
      </c>
      <c r="L29" s="14">
        <f t="shared" si="4"/>
        <v>22</v>
      </c>
      <c r="M29" s="11" cm="1">
        <f t="array" ref="M29">IFERROR(INDEX('22'!$A:$A,MATCH(M$7,'22'!$A:$A,FALSE)+2),"")</f>
        <v>0</v>
      </c>
      <c r="N29" s="11" cm="1">
        <f t="array" ref="N29">IFERROR(INDEX('22'!$A:$A,MATCH(N$7,'22'!$A:$A,FALSE)+2),"")</f>
        <v>0</v>
      </c>
      <c r="O29" s="11" cm="1">
        <f t="array" ref="O29">IFERROR(INDEX('22'!$A:$A,MATCH(O$7,'22'!$A:$A,FALSE)+2),"")</f>
        <v>0</v>
      </c>
      <c r="P29" s="11" cm="1">
        <f t="array" ref="P29">IFERROR(INDEX('22'!$A:$A,MATCH(P$7,'22'!$A:$A,FALSE)+2),"")</f>
        <v>0</v>
      </c>
      <c r="Q29" s="11" t="str" cm="1">
        <f t="array" ref="Q29">IFERROR(INDEX('22'!$A:$A,MATCH(Q$7,'22'!$A:$A,FALSE)+2),"")</f>
        <v/>
      </c>
      <c r="R29" s="11" t="str" cm="1">
        <f t="array" ref="R29">IFERROR(INDEX('22'!$A:$A,MATCH(R$7,'22'!$A:$A,FALSE)+2),"")</f>
        <v/>
      </c>
      <c r="S29" s="11" t="str" cm="1">
        <f t="array" ref="S29">IFERROR(INDEX('22'!$A:$A,MATCH(S$7,'22'!$A:$A,FALSE)+2),"")</f>
        <v/>
      </c>
    </row>
    <row r="30" spans="1:19" x14ac:dyDescent="0.25">
      <c r="A30" s="18">
        <v>23</v>
      </c>
      <c r="B30" s="11">
        <f t="shared" si="0"/>
        <v>1.75</v>
      </c>
      <c r="C30" s="11">
        <v>0.75</v>
      </c>
      <c r="D30" s="11">
        <v>1</v>
      </c>
      <c r="E30" s="11"/>
      <c r="F30" s="11"/>
      <c r="G30" s="11"/>
      <c r="H30" s="11"/>
      <c r="I30" s="11"/>
      <c r="J30" s="10" t="str">
        <f t="shared" ca="1" si="3"/>
        <v>Incomplete</v>
      </c>
      <c r="L30" s="14">
        <f t="shared" si="4"/>
        <v>23</v>
      </c>
      <c r="M30" s="11" cm="1">
        <f t="array" ref="M30">IFERROR(INDEX('23'!$A:$A,MATCH(M$7,'23'!$A:$A,FALSE)+2),"")</f>
        <v>0</v>
      </c>
      <c r="N30" s="11" cm="1">
        <f t="array" ref="N30">IFERROR(INDEX('23'!$A:$A,MATCH(N$7,'23'!$A:$A,FALSE)+2),"")</f>
        <v>0</v>
      </c>
      <c r="O30" s="11" t="str" cm="1">
        <f t="array" ref="O30">IFERROR(INDEX('23'!$A:$A,MATCH(O$7,'23'!$A:$A,FALSE)+2),"")</f>
        <v/>
      </c>
      <c r="P30" s="11" t="str" cm="1">
        <f t="array" ref="P30">IFERROR(INDEX('23'!$A:$A,MATCH(P$7,'23'!$A:$A,FALSE)+2),"")</f>
        <v/>
      </c>
      <c r="Q30" s="11" t="str" cm="1">
        <f t="array" ref="Q30">IFERROR(INDEX('23'!$A:$A,MATCH(Q$7,'23'!$A:$A,FALSE)+2),"")</f>
        <v/>
      </c>
      <c r="R30" s="11" t="str" cm="1">
        <f t="array" ref="R30">IFERROR(INDEX('23'!$A:$A,MATCH(R$7,'23'!$A:$A,FALSE)+2),"")</f>
        <v/>
      </c>
      <c r="S30" s="11" t="str" cm="1">
        <f t="array" ref="S30">IFERROR(INDEX('23'!$A:$A,MATCH(S$7,'23'!$A:$A,FALSE)+2),"")</f>
        <v/>
      </c>
    </row>
  </sheetData>
  <mergeCells count="1">
    <mergeCell ref="B6:B7"/>
  </mergeCells>
  <conditionalFormatting sqref="C8:I30">
    <cfRule type="containsBlanks" dxfId="80" priority="5">
      <formula>LEN(TRIM(C8))=0</formula>
    </cfRule>
  </conditionalFormatting>
  <conditionalFormatting sqref="J8:J30">
    <cfRule type="cellIs" dxfId="79" priority="15" operator="equal">
      <formula>"Finished"</formula>
    </cfRule>
    <cfRule type="cellIs" dxfId="78" priority="16" operator="equal">
      <formula>"Flag for Review"</formula>
    </cfRule>
    <cfRule type="cellIs" dxfId="77" priority="17" operator="equal">
      <formula>"Incomplete"</formula>
    </cfRule>
  </conditionalFormatting>
  <conditionalFormatting sqref="M8:S30">
    <cfRule type="expression" dxfId="76" priority="1">
      <formula>C8=""</formula>
    </cfRule>
    <cfRule type="expression" dxfId="75" priority="2">
      <formula>M8/C8&gt;=0.75</formula>
    </cfRule>
    <cfRule type="expression" dxfId="74" priority="3">
      <formula>M8/C8&gt;=0.65</formula>
    </cfRule>
    <cfRule type="expression" dxfId="73" priority="4">
      <formula>M8/C8&gt;=0</formula>
    </cfRule>
  </conditionalFormatting>
  <conditionalFormatting sqref="P2">
    <cfRule type="expression" dxfId="72" priority="54">
      <formula>LEN(P2)=0</formula>
    </cfRule>
    <cfRule type="cellIs" dxfId="71" priority="212" operator="greaterThanOrEqual">
      <formula>0.75</formula>
    </cfRule>
    <cfRule type="cellIs" dxfId="70" priority="213" operator="greaterThanOrEqual">
      <formula>0.65</formula>
    </cfRule>
    <cfRule type="cellIs" dxfId="69" priority="214"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A26" location="'19'!A1" display="19"/>
    <hyperlink ref="L26" location="'19'!A1" display="'19'!A1"/>
    <hyperlink ref="A27" location="'20'!A1" display="20"/>
    <hyperlink ref="A28" location="'21'!A1" display="21"/>
    <hyperlink ref="A29" location="'22'!A1" display="22"/>
    <hyperlink ref="A30" location="'23'!A1" display="23"/>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6"/>
  <sheetViews>
    <sheetView zoomScaleNormal="100" workbookViewId="0"/>
  </sheetViews>
  <sheetFormatPr defaultColWidth="9.140625" defaultRowHeight="15" x14ac:dyDescent="0.25"/>
  <cols>
    <col min="1" max="1" width="9.140625" style="24"/>
    <col min="2" max="3" width="19.85546875" style="24" customWidth="1"/>
    <col min="4" max="4" width="17" style="24" customWidth="1"/>
    <col min="5" max="7" width="11.42578125" style="24" customWidth="1"/>
    <col min="8" max="8" width="17" style="24" customWidth="1"/>
    <col min="9" max="9" width="11.42578125" style="24" customWidth="1"/>
    <col min="10" max="16384" width="9.140625" style="24"/>
  </cols>
  <sheetData>
    <row r="1" spans="1:13" ht="15.95" customHeight="1" x14ac:dyDescent="0.25">
      <c r="A1" s="7">
        <v>1</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Grid'!B:B,MATCH('1'!A1,'Point Grid'!A:A,0))</f>
        <v>3.5</v>
      </c>
      <c r="B4" s="33" t="s">
        <v>33</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2" t="s">
        <v>34</v>
      </c>
      <c r="C6" s="42" t="s">
        <v>35</v>
      </c>
      <c r="D6" s="33"/>
      <c r="E6" s="33"/>
      <c r="F6" s="33"/>
      <c r="G6" s="33"/>
      <c r="H6" s="33"/>
      <c r="I6" s="36"/>
      <c r="J6" s="31"/>
      <c r="K6" s="31"/>
      <c r="L6" s="31"/>
      <c r="M6" s="31"/>
    </row>
    <row r="7" spans="1:13" ht="15.95" customHeight="1" x14ac:dyDescent="0.25">
      <c r="A7" s="9"/>
      <c r="B7" s="43" t="s">
        <v>36</v>
      </c>
      <c r="C7" s="43" t="s">
        <v>40</v>
      </c>
      <c r="D7" s="33"/>
      <c r="E7" s="33"/>
      <c r="F7" s="33"/>
      <c r="G7" s="33"/>
      <c r="H7" s="33"/>
      <c r="I7" s="36"/>
      <c r="J7" s="31"/>
      <c r="K7" s="31"/>
      <c r="L7" s="31"/>
      <c r="M7" s="31"/>
    </row>
    <row r="8" spans="1:13" ht="15.95" customHeight="1" x14ac:dyDescent="0.25">
      <c r="A8" s="9"/>
      <c r="B8" s="43" t="s">
        <v>37</v>
      </c>
      <c r="C8" s="43" t="s">
        <v>41</v>
      </c>
      <c r="D8" s="33"/>
      <c r="E8" s="33"/>
      <c r="F8" s="33"/>
      <c r="G8" s="33"/>
      <c r="H8" s="33"/>
      <c r="I8" s="36"/>
      <c r="J8" s="31"/>
      <c r="K8" s="31"/>
      <c r="L8" s="31"/>
      <c r="M8" s="31"/>
    </row>
    <row r="9" spans="1:13" ht="15.95" customHeight="1" x14ac:dyDescent="0.25">
      <c r="A9" s="9"/>
      <c r="B9" s="43" t="s">
        <v>38</v>
      </c>
      <c r="C9" s="43" t="s">
        <v>42</v>
      </c>
      <c r="D9" s="33"/>
      <c r="E9" s="33"/>
      <c r="F9" s="33"/>
      <c r="G9" s="33"/>
      <c r="H9" s="33"/>
      <c r="I9" s="36"/>
      <c r="J9" s="31"/>
      <c r="K9" s="31"/>
      <c r="L9" s="31"/>
      <c r="M9" s="31"/>
    </row>
    <row r="10" spans="1:13" ht="15.95" customHeight="1" x14ac:dyDescent="0.25">
      <c r="A10" s="9"/>
      <c r="B10" s="43" t="s">
        <v>39</v>
      </c>
      <c r="C10" s="43" t="s">
        <v>43</v>
      </c>
      <c r="D10" s="33"/>
      <c r="E10" s="33"/>
      <c r="F10" s="33"/>
      <c r="G10" s="33"/>
      <c r="H10" s="33"/>
      <c r="I10" s="36"/>
      <c r="J10" s="31"/>
      <c r="K10" s="31"/>
      <c r="L10" s="31"/>
      <c r="M10" s="31"/>
    </row>
    <row r="11" spans="1:13" ht="15.95" customHeight="1" x14ac:dyDescent="0.25">
      <c r="A11" s="29"/>
      <c r="B11" s="37"/>
      <c r="C11" s="37"/>
      <c r="D11" s="37"/>
      <c r="E11" s="37"/>
      <c r="F11" s="37"/>
      <c r="G11" s="37"/>
      <c r="H11" s="37"/>
      <c r="I11" s="38"/>
      <c r="J11" s="31"/>
      <c r="K11" s="31"/>
      <c r="L11" s="31"/>
      <c r="M11" s="31"/>
    </row>
    <row r="12" spans="1:13" ht="15.95" customHeight="1" x14ac:dyDescent="0.25">
      <c r="A12" s="26" t="s">
        <v>2</v>
      </c>
      <c r="B12" s="84" t="s">
        <v>44</v>
      </c>
      <c r="C12" s="84"/>
      <c r="D12" s="84"/>
      <c r="E12" s="84"/>
      <c r="F12" s="84"/>
      <c r="G12" s="84"/>
      <c r="H12" s="84"/>
      <c r="I12" s="38"/>
      <c r="J12" s="31"/>
      <c r="K12" s="31"/>
      <c r="L12" s="31"/>
      <c r="M12" s="31"/>
    </row>
    <row r="13" spans="1:13" ht="15.95" customHeight="1" thickBot="1" x14ac:dyDescent="0.3">
      <c r="A13" s="9">
        <f>INDEX('Point Grid'!$C$8:$I$30,MATCH($A$1,'Point Grid'!$A$8:$A$30,0),MATCH(A12,'Point Grid'!$C$7:$I$7,0))</f>
        <v>1</v>
      </c>
      <c r="B13" s="84"/>
      <c r="C13" s="84"/>
      <c r="D13" s="84"/>
      <c r="E13" s="84"/>
      <c r="F13" s="84"/>
      <c r="G13" s="84"/>
      <c r="H13" s="84"/>
      <c r="I13" s="38"/>
      <c r="J13" s="31"/>
      <c r="K13" s="31"/>
      <c r="L13" s="31"/>
      <c r="M13" s="31"/>
    </row>
    <row r="14" spans="1:13" ht="15.95" customHeight="1" thickBot="1" x14ac:dyDescent="0.3">
      <c r="A14" s="5"/>
      <c r="B14" s="37"/>
      <c r="C14" s="37"/>
      <c r="D14" s="37"/>
      <c r="E14" s="37"/>
      <c r="F14" s="37"/>
      <c r="G14" s="37"/>
      <c r="H14" s="37"/>
      <c r="I14" s="38"/>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3</v>
      </c>
      <c r="B16" s="84" t="s">
        <v>45</v>
      </c>
      <c r="C16" s="84"/>
      <c r="D16" s="84"/>
      <c r="E16" s="84"/>
      <c r="F16" s="84"/>
      <c r="G16" s="84"/>
      <c r="H16" s="84"/>
      <c r="I16" s="38"/>
      <c r="J16" s="31"/>
      <c r="K16" s="31"/>
      <c r="L16" s="31"/>
      <c r="M16" s="31"/>
    </row>
    <row r="17" spans="1:13" ht="15.95" customHeight="1" thickBot="1" x14ac:dyDescent="0.3">
      <c r="A17" s="9">
        <f>INDEX('Point Grid'!$C$8:$I$30,MATCH($A$1,'Point Grid'!$A$8:$A$30,0),MATCH(A16,'Point Grid'!$C$7:$I$7,0))</f>
        <v>2</v>
      </c>
      <c r="B17" s="84"/>
      <c r="C17" s="84"/>
      <c r="D17" s="84"/>
      <c r="E17" s="84"/>
      <c r="F17" s="84"/>
      <c r="G17" s="84"/>
      <c r="H17" s="84"/>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4</v>
      </c>
      <c r="B20" s="84" t="s">
        <v>46</v>
      </c>
      <c r="C20" s="84"/>
      <c r="D20" s="84"/>
      <c r="E20" s="84"/>
      <c r="F20" s="84"/>
      <c r="G20" s="84"/>
      <c r="H20" s="84"/>
      <c r="I20" s="38"/>
      <c r="J20" s="31"/>
      <c r="K20" s="31"/>
      <c r="L20" s="31"/>
      <c r="M20" s="31"/>
    </row>
    <row r="21" spans="1:13" ht="15.95" customHeight="1" thickBot="1" x14ac:dyDescent="0.3">
      <c r="A21" s="9">
        <f>INDEX('Point Grid'!$C$8:$I$30,MATCH($A$1,'Point Grid'!$A$8:$A$30,0),MATCH(A20,'Point Grid'!$C$7:$I$7,0))</f>
        <v>0.5</v>
      </c>
      <c r="B21" s="84"/>
      <c r="C21" s="84"/>
      <c r="D21" s="84"/>
      <c r="E21" s="84"/>
      <c r="F21" s="84"/>
      <c r="G21" s="84"/>
      <c r="H21" s="84"/>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thickBot="1" x14ac:dyDescent="0.3">
      <c r="A23" s="30"/>
      <c r="B23" s="39"/>
      <c r="C23" s="39"/>
      <c r="D23" s="39"/>
      <c r="E23" s="39"/>
      <c r="F23" s="39"/>
      <c r="G23" s="39"/>
      <c r="H23" s="39"/>
      <c r="I23" s="40"/>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sheetData>
  <mergeCells count="4">
    <mergeCell ref="H1:I1"/>
    <mergeCell ref="B16:H17"/>
    <mergeCell ref="B20:H21"/>
    <mergeCell ref="B12:H13"/>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5" width="19" style="24" customWidth="1"/>
    <col min="6" max="6" width="16.7109375" style="24" customWidth="1"/>
    <col min="7" max="9" width="11.42578125" style="24" customWidth="1"/>
    <col min="10" max="16384" width="9.140625" style="24"/>
  </cols>
  <sheetData>
    <row r="1" spans="1:13" ht="15.95" customHeight="1" x14ac:dyDescent="0.25">
      <c r="A1" s="7">
        <v>2</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Grid'!B:B,MATCH('2'!A1,'Point Grid'!A:A,0))</f>
        <v>3.25</v>
      </c>
      <c r="B4" s="33" t="s">
        <v>47</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s="50" customFormat="1" ht="60" customHeight="1" x14ac:dyDescent="0.25">
      <c r="A6" s="46"/>
      <c r="B6" s="47" t="s">
        <v>48</v>
      </c>
      <c r="C6" s="47" t="s">
        <v>49</v>
      </c>
      <c r="D6" s="47" t="s">
        <v>50</v>
      </c>
      <c r="E6" s="47" t="s">
        <v>51</v>
      </c>
      <c r="F6" s="41"/>
      <c r="G6" s="41"/>
      <c r="H6" s="41"/>
      <c r="I6" s="48"/>
      <c r="J6" s="49"/>
      <c r="K6" s="49"/>
      <c r="L6" s="49"/>
      <c r="M6" s="49"/>
    </row>
    <row r="7" spans="1:13" ht="15.95" customHeight="1" x14ac:dyDescent="0.25">
      <c r="A7" s="9"/>
      <c r="B7" s="42">
        <v>2011</v>
      </c>
      <c r="C7" s="44">
        <v>2100</v>
      </c>
      <c r="D7" s="45">
        <v>2.5000000000000001E-2</v>
      </c>
      <c r="E7" s="42">
        <v>0.99</v>
      </c>
      <c r="F7" s="33"/>
      <c r="G7" s="33"/>
      <c r="H7" s="33"/>
      <c r="I7" s="36"/>
      <c r="J7" s="31"/>
      <c r="K7" s="31"/>
      <c r="L7" s="31"/>
      <c r="M7" s="31"/>
    </row>
    <row r="8" spans="1:13" ht="15.95" customHeight="1" x14ac:dyDescent="0.25">
      <c r="A8" s="9"/>
      <c r="B8" s="42">
        <v>2012</v>
      </c>
      <c r="C8" s="44">
        <v>2500</v>
      </c>
      <c r="D8" s="45">
        <v>0.02</v>
      </c>
      <c r="E8" s="42">
        <v>0.98</v>
      </c>
      <c r="F8" s="33"/>
      <c r="G8" s="33"/>
      <c r="H8" s="33"/>
      <c r="I8" s="36"/>
      <c r="J8" s="31"/>
      <c r="K8" s="31"/>
      <c r="L8" s="31"/>
      <c r="M8" s="31"/>
    </row>
    <row r="9" spans="1:13" ht="15.95" customHeight="1" x14ac:dyDescent="0.25">
      <c r="A9" s="9"/>
      <c r="B9" s="42">
        <v>2013</v>
      </c>
      <c r="C9" s="44">
        <v>2600</v>
      </c>
      <c r="D9" s="45">
        <v>0.01</v>
      </c>
      <c r="E9" s="42">
        <v>0.97</v>
      </c>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s="50" customFormat="1" ht="72" customHeight="1" x14ac:dyDescent="0.25">
      <c r="A11" s="46"/>
      <c r="B11" s="47" t="s">
        <v>48</v>
      </c>
      <c r="C11" s="47" t="s">
        <v>53</v>
      </c>
      <c r="D11" s="47" t="s">
        <v>54</v>
      </c>
      <c r="E11" s="47" t="s">
        <v>55</v>
      </c>
      <c r="F11" s="47" t="s">
        <v>56</v>
      </c>
      <c r="G11" s="41"/>
      <c r="H11" s="41"/>
      <c r="I11" s="48"/>
      <c r="J11" s="49"/>
      <c r="K11" s="49"/>
      <c r="L11" s="49"/>
      <c r="M11" s="49"/>
    </row>
    <row r="12" spans="1:13" ht="15.95" customHeight="1" x14ac:dyDescent="0.25">
      <c r="A12" s="9"/>
      <c r="B12" s="42">
        <v>2011</v>
      </c>
      <c r="C12" s="42">
        <v>850</v>
      </c>
      <c r="D12" s="45">
        <v>0.02</v>
      </c>
      <c r="E12" s="42">
        <v>1.2</v>
      </c>
      <c r="F12" s="42">
        <v>735</v>
      </c>
      <c r="G12" s="33"/>
      <c r="H12" s="33"/>
      <c r="I12" s="36"/>
      <c r="J12" s="31"/>
      <c r="K12" s="31"/>
      <c r="L12" s="31"/>
      <c r="M12" s="31"/>
    </row>
    <row r="13" spans="1:13" ht="15.95" customHeight="1" x14ac:dyDescent="0.25">
      <c r="A13" s="9"/>
      <c r="B13" s="42">
        <v>2012</v>
      </c>
      <c r="C13" s="42">
        <v>670</v>
      </c>
      <c r="D13" s="45">
        <v>1.4999999999999999E-2</v>
      </c>
      <c r="E13" s="42">
        <v>1.8</v>
      </c>
      <c r="F13" s="42">
        <v>834</v>
      </c>
      <c r="G13" s="33"/>
      <c r="H13" s="33"/>
      <c r="I13" s="36"/>
      <c r="J13" s="31"/>
      <c r="K13" s="31"/>
      <c r="L13" s="31"/>
      <c r="M13" s="31"/>
    </row>
    <row r="14" spans="1:13" ht="15.95" customHeight="1" x14ac:dyDescent="0.25">
      <c r="A14" s="9"/>
      <c r="B14" s="42">
        <v>2013</v>
      </c>
      <c r="C14" s="42">
        <v>460</v>
      </c>
      <c r="D14" s="45">
        <v>5.0000000000000001E-3</v>
      </c>
      <c r="E14" s="42">
        <v>2.7</v>
      </c>
      <c r="F14" s="42">
        <v>900</v>
      </c>
      <c r="G14" s="33"/>
      <c r="H14" s="33"/>
      <c r="I14" s="36"/>
      <c r="J14" s="31"/>
      <c r="K14" s="31"/>
      <c r="L14" s="31"/>
      <c r="M14" s="31"/>
    </row>
    <row r="15" spans="1:13" ht="15.95" customHeight="1" x14ac:dyDescent="0.25">
      <c r="A15" s="9"/>
      <c r="B15" s="33"/>
      <c r="C15" s="33"/>
      <c r="D15" s="33"/>
      <c r="E15" s="33"/>
      <c r="F15" s="33"/>
      <c r="G15" s="33"/>
      <c r="H15" s="33"/>
      <c r="I15" s="36"/>
      <c r="J15" s="31"/>
      <c r="K15" s="31"/>
      <c r="L15" s="31"/>
      <c r="M15" s="31"/>
    </row>
    <row r="16" spans="1:13" ht="15.95" customHeight="1" x14ac:dyDescent="0.25">
      <c r="A16" s="9"/>
      <c r="B16" s="33" t="s">
        <v>57</v>
      </c>
      <c r="C16" s="33"/>
      <c r="D16" s="33"/>
      <c r="E16" s="33"/>
      <c r="F16" s="33"/>
      <c r="G16" s="33"/>
      <c r="H16" s="33"/>
      <c r="I16" s="36"/>
      <c r="J16" s="31"/>
      <c r="K16" s="31"/>
      <c r="L16" s="31"/>
      <c r="M16" s="31"/>
    </row>
    <row r="17" spans="1:13" ht="15.95" customHeight="1" x14ac:dyDescent="0.25">
      <c r="A17" s="9"/>
      <c r="B17" s="33" t="s">
        <v>58</v>
      </c>
      <c r="C17" s="33"/>
      <c r="D17" s="33"/>
      <c r="E17" s="33"/>
      <c r="F17" s="33"/>
      <c r="G17" s="33"/>
      <c r="H17" s="33"/>
      <c r="I17" s="36"/>
      <c r="J17" s="31"/>
      <c r="K17" s="31"/>
      <c r="L17" s="31"/>
      <c r="M17" s="31"/>
    </row>
    <row r="18" spans="1:13" ht="15.95" customHeight="1" x14ac:dyDescent="0.25">
      <c r="A18" s="9"/>
      <c r="B18" s="33" t="s">
        <v>59</v>
      </c>
      <c r="C18" s="33"/>
      <c r="D18" s="33"/>
      <c r="E18" s="33"/>
      <c r="F18" s="33"/>
      <c r="G18" s="33"/>
      <c r="H18" s="33"/>
      <c r="I18" s="36"/>
      <c r="J18" s="31"/>
      <c r="K18" s="31"/>
      <c r="L18" s="31"/>
      <c r="M18" s="31"/>
    </row>
    <row r="19" spans="1:13" ht="15.95" customHeight="1" x14ac:dyDescent="0.25">
      <c r="A19" s="9"/>
      <c r="B19" s="33" t="s">
        <v>60</v>
      </c>
      <c r="C19" s="33"/>
      <c r="D19" s="33"/>
      <c r="E19" s="33"/>
      <c r="F19" s="33"/>
      <c r="G19" s="33"/>
      <c r="H19" s="33"/>
      <c r="I19" s="36"/>
      <c r="J19" s="31"/>
      <c r="K19" s="31"/>
      <c r="L19" s="31"/>
      <c r="M19" s="31"/>
    </row>
    <row r="20" spans="1:13" ht="15.95" customHeight="1" x14ac:dyDescent="0.25">
      <c r="A20" s="28"/>
      <c r="B20" s="33" t="s">
        <v>61</v>
      </c>
      <c r="C20" s="33"/>
      <c r="D20" s="33"/>
      <c r="E20" s="33"/>
      <c r="F20" s="33"/>
      <c r="G20" s="33"/>
      <c r="H20" s="33"/>
      <c r="I20" s="36"/>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2</v>
      </c>
      <c r="B22" s="84" t="s">
        <v>52</v>
      </c>
      <c r="C22" s="84"/>
      <c r="D22" s="84"/>
      <c r="E22" s="84"/>
      <c r="F22" s="84"/>
      <c r="G22" s="84"/>
      <c r="H22" s="84"/>
      <c r="I22" s="38"/>
      <c r="J22" s="31"/>
      <c r="K22" s="31"/>
      <c r="L22" s="31"/>
      <c r="M22" s="31"/>
    </row>
    <row r="23" spans="1:13" ht="15.95" customHeight="1" thickBot="1" x14ac:dyDescent="0.3">
      <c r="A23" s="9">
        <f>INDEX('Point Grid'!$C$8:$I$30,MATCH($A$1,'Point Grid'!$A$8:$A$30,0),MATCH(A22,'Point Grid'!$C$7:$I$7,0))</f>
        <v>3.25</v>
      </c>
      <c r="B23" s="84"/>
      <c r="C23" s="84"/>
      <c r="D23" s="84"/>
      <c r="E23" s="84"/>
      <c r="F23" s="84"/>
      <c r="G23" s="84"/>
      <c r="H23" s="84"/>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2">
    <mergeCell ref="B22:H23"/>
    <mergeCell ref="H1:I1"/>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3</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Grid'!B:B,MATCH('3'!A1,'Point Grid'!A:A,0))</f>
        <v>2.25</v>
      </c>
      <c r="B4" s="33" t="s">
        <v>62</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65</v>
      </c>
      <c r="C6" s="33"/>
      <c r="D6" s="33"/>
      <c r="E6" s="33"/>
      <c r="F6" s="33"/>
      <c r="G6" s="33"/>
      <c r="H6" s="33"/>
      <c r="I6" s="36"/>
      <c r="J6" s="31"/>
      <c r="K6" s="31"/>
      <c r="L6" s="31"/>
      <c r="M6" s="31"/>
    </row>
    <row r="7" spans="1:13" ht="15.95" customHeight="1" x14ac:dyDescent="0.25">
      <c r="A7" s="9"/>
      <c r="B7" s="33" t="s">
        <v>66</v>
      </c>
      <c r="C7" s="33"/>
      <c r="D7" s="33"/>
      <c r="E7" s="33"/>
      <c r="F7" s="33"/>
      <c r="G7" s="33"/>
      <c r="H7" s="33"/>
      <c r="I7" s="36"/>
      <c r="J7" s="31"/>
      <c r="K7" s="31"/>
      <c r="L7" s="31"/>
      <c r="M7" s="31"/>
    </row>
    <row r="8" spans="1:13" ht="15.95" customHeight="1" x14ac:dyDescent="0.25">
      <c r="A8" s="9"/>
      <c r="B8" s="33" t="s">
        <v>67</v>
      </c>
      <c r="C8" s="33"/>
      <c r="D8" s="33"/>
      <c r="E8" s="33"/>
      <c r="F8" s="33"/>
      <c r="G8" s="33"/>
      <c r="H8" s="33"/>
      <c r="I8" s="36"/>
      <c r="J8" s="31"/>
      <c r="K8" s="31"/>
      <c r="L8" s="31"/>
      <c r="M8" s="31"/>
    </row>
    <row r="9" spans="1:13" ht="15.95" customHeight="1" x14ac:dyDescent="0.25">
      <c r="A9" s="9"/>
      <c r="B9" s="33" t="s">
        <v>68</v>
      </c>
      <c r="C9" s="33"/>
      <c r="D9" s="33"/>
      <c r="E9" s="33"/>
      <c r="F9" s="33"/>
      <c r="G9" s="33"/>
      <c r="H9" s="33"/>
      <c r="I9" s="36"/>
      <c r="J9" s="31"/>
      <c r="K9" s="31"/>
      <c r="L9" s="31"/>
      <c r="M9" s="31"/>
    </row>
    <row r="10" spans="1:13" ht="15.95" customHeight="1" x14ac:dyDescent="0.25">
      <c r="A10" s="9"/>
      <c r="B10" s="33" t="s">
        <v>279</v>
      </c>
      <c r="C10" s="33"/>
      <c r="D10" s="33"/>
      <c r="E10" s="33"/>
      <c r="F10" s="33"/>
      <c r="G10" s="33"/>
      <c r="H10" s="33"/>
      <c r="I10" s="36"/>
      <c r="J10" s="31"/>
      <c r="K10" s="31"/>
      <c r="L10" s="31"/>
      <c r="M10" s="31"/>
    </row>
    <row r="11" spans="1:13" ht="15.95" customHeight="1" x14ac:dyDescent="0.25">
      <c r="A11" s="9"/>
      <c r="B11" s="33" t="s">
        <v>69</v>
      </c>
      <c r="C11" s="33"/>
      <c r="D11" s="33"/>
      <c r="E11" s="33"/>
      <c r="F11" s="33"/>
      <c r="G11" s="33"/>
      <c r="H11" s="33"/>
      <c r="I11" s="36"/>
      <c r="J11" s="31"/>
      <c r="K11" s="31"/>
      <c r="L11" s="31"/>
      <c r="M11" s="31"/>
    </row>
    <row r="12" spans="1:13" ht="15.95" customHeight="1" x14ac:dyDescent="0.25">
      <c r="A12" s="9"/>
      <c r="B12" s="33" t="s">
        <v>70</v>
      </c>
      <c r="C12" s="33"/>
      <c r="D12" s="33"/>
      <c r="E12" s="33"/>
      <c r="F12" s="33"/>
      <c r="G12" s="33"/>
      <c r="H12" s="33"/>
      <c r="I12" s="36"/>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2</v>
      </c>
      <c r="B14" s="84" t="s">
        <v>63</v>
      </c>
      <c r="C14" s="84"/>
      <c r="D14" s="84"/>
      <c r="E14" s="84"/>
      <c r="F14" s="84"/>
      <c r="G14" s="84"/>
      <c r="H14" s="84"/>
      <c r="I14" s="38"/>
      <c r="J14" s="31"/>
      <c r="K14" s="31"/>
      <c r="L14" s="31"/>
      <c r="M14" s="31"/>
    </row>
    <row r="15" spans="1:13" ht="15.95" customHeight="1" thickBot="1" x14ac:dyDescent="0.3">
      <c r="A15" s="9">
        <f>INDEX('Point Grid'!$C$8:$I$30,MATCH($A$1,'Point Grid'!$A$8:$A$30,0),MATCH(A14,'Point Grid'!$C$7:$I$7,0))</f>
        <v>1</v>
      </c>
      <c r="B15" s="84"/>
      <c r="C15" s="84"/>
      <c r="D15" s="84"/>
      <c r="E15" s="84"/>
      <c r="F15" s="84"/>
      <c r="G15" s="84"/>
      <c r="H15" s="84"/>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3</v>
      </c>
      <c r="B18" s="84" t="s">
        <v>64</v>
      </c>
      <c r="C18" s="84"/>
      <c r="D18" s="84"/>
      <c r="E18" s="84"/>
      <c r="F18" s="84"/>
      <c r="G18" s="84"/>
      <c r="H18" s="84"/>
      <c r="I18" s="38"/>
      <c r="J18" s="31"/>
      <c r="K18" s="31"/>
      <c r="L18" s="31"/>
      <c r="M18" s="31"/>
    </row>
    <row r="19" spans="1:13" ht="15.95" customHeight="1" thickBot="1" x14ac:dyDescent="0.3">
      <c r="A19" s="9">
        <f>INDEX('Point Grid'!$C$8:$I$30,MATCH($A$1,'Point Grid'!$A$8:$A$30,0),MATCH(A18,'Point Grid'!$C$7:$I$7,0))</f>
        <v>0.5</v>
      </c>
      <c r="B19" s="84"/>
      <c r="C19" s="84"/>
      <c r="D19" s="84"/>
      <c r="E19" s="84"/>
      <c r="F19" s="84"/>
      <c r="G19" s="84"/>
      <c r="H19" s="84"/>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4</v>
      </c>
      <c r="B22" s="84" t="s">
        <v>280</v>
      </c>
      <c r="C22" s="84"/>
      <c r="D22" s="84"/>
      <c r="E22" s="84"/>
      <c r="F22" s="84"/>
      <c r="G22" s="84"/>
      <c r="H22" s="84"/>
      <c r="I22" s="38"/>
      <c r="J22" s="31"/>
      <c r="K22" s="31"/>
      <c r="L22" s="31"/>
      <c r="M22" s="31"/>
    </row>
    <row r="23" spans="1:13" ht="15.95" customHeight="1" thickBot="1" x14ac:dyDescent="0.3">
      <c r="A23" s="9">
        <f>INDEX('Point Grid'!$C$8:$I$30,MATCH($A$1,'Point Grid'!$A$8:$A$30,0),MATCH(A22,'Point Grid'!$C$7:$I$7,0))</f>
        <v>0.75</v>
      </c>
      <c r="B23" s="84"/>
      <c r="C23" s="84"/>
      <c r="D23" s="84"/>
      <c r="E23" s="84"/>
      <c r="F23" s="84"/>
      <c r="G23" s="84"/>
      <c r="H23" s="84"/>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4">
    <mergeCell ref="B14:H15"/>
    <mergeCell ref="H1:I1"/>
    <mergeCell ref="B18:H19"/>
    <mergeCell ref="B22:H23"/>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35"/>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17.140625" style="24" customWidth="1"/>
    <col min="9" max="9" width="11.42578125" style="24" customWidth="1"/>
    <col min="10" max="16384" width="9.140625" style="24"/>
  </cols>
  <sheetData>
    <row r="1" spans="1:13" ht="15.95" customHeight="1" x14ac:dyDescent="0.25">
      <c r="A1" s="7">
        <v>4</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Grid'!B:B,MATCH('4'!A1,'Point Grid'!A:A,0))</f>
        <v>2</v>
      </c>
      <c r="B4" s="84" t="s">
        <v>71</v>
      </c>
      <c r="C4" s="84"/>
      <c r="D4" s="84"/>
      <c r="E4" s="84"/>
      <c r="F4" s="84"/>
      <c r="G4" s="84"/>
      <c r="H4" s="84"/>
      <c r="I4" s="36"/>
      <c r="J4" s="31"/>
      <c r="K4" s="31"/>
      <c r="L4" s="31"/>
      <c r="M4" s="31"/>
    </row>
    <row r="5" spans="1:13" ht="15.95" customHeight="1" x14ac:dyDescent="0.25">
      <c r="A5" s="9"/>
      <c r="B5" s="84"/>
      <c r="C5" s="84"/>
      <c r="D5" s="84"/>
      <c r="E5" s="84"/>
      <c r="F5" s="84"/>
      <c r="G5" s="84"/>
      <c r="H5" s="84"/>
      <c r="I5" s="36"/>
      <c r="J5" s="31"/>
      <c r="K5" s="31"/>
      <c r="L5" s="31"/>
      <c r="M5" s="31"/>
    </row>
    <row r="6" spans="1:13" ht="15.95" customHeight="1" x14ac:dyDescent="0.25">
      <c r="A6" s="29"/>
      <c r="B6" s="37"/>
      <c r="C6" s="37"/>
      <c r="D6" s="37"/>
      <c r="E6" s="37"/>
      <c r="F6" s="37"/>
      <c r="G6" s="37"/>
      <c r="H6" s="37"/>
      <c r="I6" s="38"/>
      <c r="J6" s="31"/>
      <c r="K6" s="31"/>
      <c r="L6" s="31"/>
      <c r="M6" s="31"/>
    </row>
    <row r="7" spans="1:13" ht="15.95" customHeight="1" x14ac:dyDescent="0.25">
      <c r="A7" s="26" t="s">
        <v>2</v>
      </c>
      <c r="B7" s="85" t="s">
        <v>72</v>
      </c>
      <c r="C7" s="85"/>
      <c r="D7" s="85"/>
      <c r="E7" s="85"/>
      <c r="F7" s="85"/>
      <c r="G7" s="85"/>
      <c r="H7" s="85"/>
      <c r="I7" s="38"/>
      <c r="J7" s="31"/>
      <c r="K7" s="31"/>
      <c r="L7" s="31"/>
      <c r="M7" s="31"/>
    </row>
    <row r="8" spans="1:13" ht="15.95" customHeight="1" thickBot="1" x14ac:dyDescent="0.3">
      <c r="A8" s="9">
        <f>INDEX('Point Grid'!$C$8:$I$30,MATCH($A$1,'Point Grid'!$A$8:$A$30,0),MATCH(A7,'Point Grid'!$C$7:$I$7,0))</f>
        <v>0.5</v>
      </c>
      <c r="B8" s="85"/>
      <c r="C8" s="85"/>
      <c r="D8" s="85"/>
      <c r="E8" s="85"/>
      <c r="F8" s="85"/>
      <c r="G8" s="85"/>
      <c r="H8" s="85"/>
      <c r="I8" s="38"/>
      <c r="J8" s="31"/>
      <c r="K8" s="31"/>
      <c r="L8" s="31"/>
      <c r="M8" s="31"/>
    </row>
    <row r="9" spans="1:13" ht="15.95" customHeight="1" thickBot="1" x14ac:dyDescent="0.3">
      <c r="A9" s="5"/>
      <c r="B9" s="75"/>
      <c r="C9" s="75"/>
      <c r="D9" s="75"/>
      <c r="E9" s="75"/>
      <c r="F9" s="75"/>
      <c r="G9" s="75"/>
      <c r="H9" s="75"/>
      <c r="I9" s="38"/>
      <c r="J9" s="31"/>
      <c r="K9" s="31"/>
      <c r="L9" s="31"/>
      <c r="M9" s="31"/>
    </row>
    <row r="10" spans="1:13" ht="15.95" customHeight="1" x14ac:dyDescent="0.25">
      <c r="A10" s="29"/>
      <c r="B10" s="75"/>
      <c r="C10" s="75"/>
      <c r="D10" s="75"/>
      <c r="E10" s="75"/>
      <c r="F10" s="75"/>
      <c r="G10" s="75"/>
      <c r="H10" s="75"/>
      <c r="I10" s="38"/>
      <c r="J10" s="31"/>
      <c r="K10" s="31"/>
      <c r="L10" s="31"/>
      <c r="M10" s="31"/>
    </row>
    <row r="11" spans="1:13" ht="15.95" customHeight="1" x14ac:dyDescent="0.25">
      <c r="A11" s="26" t="s">
        <v>3</v>
      </c>
      <c r="B11" s="85" t="s">
        <v>73</v>
      </c>
      <c r="C11" s="85"/>
      <c r="D11" s="85"/>
      <c r="E11" s="85"/>
      <c r="F11" s="85"/>
      <c r="G11" s="85"/>
      <c r="H11" s="85"/>
      <c r="I11" s="38"/>
      <c r="J11" s="31"/>
      <c r="K11" s="31"/>
      <c r="L11" s="31"/>
      <c r="M11" s="31"/>
    </row>
    <row r="12" spans="1:13" ht="15.95" customHeight="1" thickBot="1" x14ac:dyDescent="0.3">
      <c r="A12" s="9">
        <f>INDEX('Point Grid'!$C$8:$I$30,MATCH($A$1,'Point Grid'!$A$8:$A$30,0),MATCH(A11,'Point Grid'!$C$7:$I$7,0))</f>
        <v>0.5</v>
      </c>
      <c r="B12" s="85"/>
      <c r="C12" s="85"/>
      <c r="D12" s="85"/>
      <c r="E12" s="85"/>
      <c r="F12" s="85"/>
      <c r="G12" s="85"/>
      <c r="H12" s="85"/>
      <c r="I12" s="38"/>
      <c r="J12" s="31"/>
      <c r="K12" s="31"/>
      <c r="L12" s="31"/>
      <c r="M12" s="31"/>
    </row>
    <row r="13" spans="1:13" ht="15.95" customHeight="1" thickBot="1" x14ac:dyDescent="0.3">
      <c r="A13" s="5"/>
      <c r="B13" s="85"/>
      <c r="C13" s="85"/>
      <c r="D13" s="85"/>
      <c r="E13" s="85"/>
      <c r="F13" s="85"/>
      <c r="G13" s="85"/>
      <c r="H13" s="85"/>
      <c r="I13" s="38"/>
      <c r="J13" s="31"/>
      <c r="K13" s="31"/>
      <c r="L13" s="31"/>
      <c r="M13" s="31"/>
    </row>
    <row r="14" spans="1:13" ht="15.95" customHeight="1" x14ac:dyDescent="0.25">
      <c r="A14" s="29"/>
      <c r="B14" s="75"/>
      <c r="C14" s="75"/>
      <c r="D14" s="75"/>
      <c r="E14" s="75"/>
      <c r="F14" s="75"/>
      <c r="G14" s="75"/>
      <c r="H14" s="75"/>
      <c r="I14" s="38"/>
      <c r="J14" s="31"/>
      <c r="K14" s="31"/>
      <c r="L14" s="31"/>
      <c r="M14" s="31"/>
    </row>
    <row r="15" spans="1:13" ht="15.95" customHeight="1" x14ac:dyDescent="0.25">
      <c r="A15" s="26" t="s">
        <v>4</v>
      </c>
      <c r="B15" s="85" t="s">
        <v>74</v>
      </c>
      <c r="C15" s="85"/>
      <c r="D15" s="85"/>
      <c r="E15" s="85"/>
      <c r="F15" s="85"/>
      <c r="G15" s="85"/>
      <c r="H15" s="85"/>
      <c r="I15" s="38"/>
      <c r="J15" s="31"/>
      <c r="K15" s="31"/>
      <c r="L15" s="31"/>
      <c r="M15" s="31"/>
    </row>
    <row r="16" spans="1:13" ht="15.95" customHeight="1" thickBot="1" x14ac:dyDescent="0.3">
      <c r="A16" s="9">
        <f>INDEX('Point Grid'!$C$8:$I$30,MATCH($A$1,'Point Grid'!$A$8:$A$30,0),MATCH(A15,'Point Grid'!$C$7:$I$7,0))</f>
        <v>0.5</v>
      </c>
      <c r="B16" s="85"/>
      <c r="C16" s="85"/>
      <c r="D16" s="85"/>
      <c r="E16" s="85"/>
      <c r="F16" s="85"/>
      <c r="G16" s="85"/>
      <c r="H16" s="85"/>
      <c r="I16" s="38"/>
      <c r="J16" s="31"/>
      <c r="K16" s="31"/>
      <c r="L16" s="31"/>
      <c r="M16" s="31"/>
    </row>
    <row r="17" spans="1:13" ht="15.95" customHeight="1" thickBot="1" x14ac:dyDescent="0.3">
      <c r="A17" s="5"/>
      <c r="B17" s="75"/>
      <c r="C17" s="75"/>
      <c r="D17" s="75"/>
      <c r="E17" s="75"/>
      <c r="F17" s="75"/>
      <c r="G17" s="75"/>
      <c r="H17" s="75"/>
      <c r="I17" s="38"/>
      <c r="J17" s="31"/>
      <c r="K17" s="31"/>
      <c r="L17" s="31"/>
      <c r="M17" s="31"/>
    </row>
    <row r="18" spans="1:13" ht="15.95" customHeight="1" x14ac:dyDescent="0.25">
      <c r="A18" s="29"/>
      <c r="B18" s="75"/>
      <c r="C18" s="75"/>
      <c r="D18" s="75"/>
      <c r="E18" s="75"/>
      <c r="F18" s="75"/>
      <c r="G18" s="75"/>
      <c r="H18" s="75"/>
      <c r="I18" s="38"/>
      <c r="J18" s="31"/>
      <c r="K18" s="31"/>
      <c r="L18" s="31"/>
      <c r="M18" s="31"/>
    </row>
    <row r="19" spans="1:13" ht="15.95" customHeight="1" x14ac:dyDescent="0.25">
      <c r="A19" s="26" t="s">
        <v>5</v>
      </c>
      <c r="B19" s="85" t="s">
        <v>75</v>
      </c>
      <c r="C19" s="85"/>
      <c r="D19" s="85"/>
      <c r="E19" s="85"/>
      <c r="F19" s="85"/>
      <c r="G19" s="85"/>
      <c r="H19" s="85"/>
      <c r="I19" s="38"/>
      <c r="J19" s="31"/>
      <c r="K19" s="31"/>
      <c r="L19" s="31"/>
      <c r="M19" s="31"/>
    </row>
    <row r="20" spans="1:13" ht="15.95" customHeight="1" thickBot="1" x14ac:dyDescent="0.3">
      <c r="A20" s="9">
        <f>INDEX('Point Grid'!$C$8:$I$30,MATCH($A$1,'Point Grid'!$A$8:$A$30,0),MATCH(A19,'Point Grid'!$C$7:$I$7,0))</f>
        <v>0.5</v>
      </c>
      <c r="B20" s="85"/>
      <c r="C20" s="85"/>
      <c r="D20" s="85"/>
      <c r="E20" s="85"/>
      <c r="F20" s="85"/>
      <c r="G20" s="85"/>
      <c r="H20" s="85"/>
      <c r="I20" s="38"/>
      <c r="J20" s="31"/>
      <c r="K20" s="31"/>
      <c r="L20" s="31"/>
      <c r="M20" s="31"/>
    </row>
    <row r="21" spans="1:13" ht="15.95" customHeight="1" thickBot="1" x14ac:dyDescent="0.3">
      <c r="A21" s="5"/>
      <c r="B21" s="85"/>
      <c r="C21" s="85"/>
      <c r="D21" s="85"/>
      <c r="E21" s="85"/>
      <c r="F21" s="85"/>
      <c r="G21" s="85"/>
      <c r="H21" s="85"/>
      <c r="I21" s="38"/>
      <c r="J21" s="31"/>
      <c r="K21" s="31"/>
      <c r="L21" s="31"/>
      <c r="M21" s="31"/>
    </row>
    <row r="22" spans="1:13" ht="15.95" customHeight="1" thickBot="1" x14ac:dyDescent="0.3">
      <c r="A22" s="30"/>
      <c r="B22" s="39"/>
      <c r="C22" s="39"/>
      <c r="D22" s="39"/>
      <c r="E22" s="39"/>
      <c r="F22" s="39"/>
      <c r="G22" s="39"/>
      <c r="H22" s="39"/>
      <c r="I22" s="40"/>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sheetData>
  <mergeCells count="6">
    <mergeCell ref="B19:H21"/>
    <mergeCell ref="B7:H8"/>
    <mergeCell ref="H1:I1"/>
    <mergeCell ref="B15:H16"/>
    <mergeCell ref="B4:H5"/>
    <mergeCell ref="B11:H13"/>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62"/>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5.28515625" style="24" customWidth="1"/>
    <col min="8" max="9" width="11.42578125" style="24" customWidth="1"/>
    <col min="10" max="16384" width="9.140625" style="24"/>
  </cols>
  <sheetData>
    <row r="1" spans="1:13" ht="15.95" customHeight="1" x14ac:dyDescent="0.25">
      <c r="A1" s="7">
        <v>5</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Grid'!B:B,MATCH('5'!A1,'Point Grid'!A:A,0))</f>
        <v>6.5</v>
      </c>
      <c r="B4" s="33" t="s">
        <v>76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77</v>
      </c>
      <c r="C6" s="33"/>
      <c r="D6" s="33"/>
      <c r="E6" s="33"/>
      <c r="F6" s="33"/>
      <c r="G6" s="33"/>
      <c r="H6" s="33"/>
      <c r="I6" s="36"/>
      <c r="J6" s="31"/>
      <c r="K6" s="31"/>
      <c r="L6" s="31"/>
      <c r="M6" s="31"/>
    </row>
    <row r="7" spans="1:13" ht="15.95" customHeight="1" x14ac:dyDescent="0.25">
      <c r="A7" s="9"/>
      <c r="B7" s="33" t="s">
        <v>78</v>
      </c>
      <c r="C7" s="33"/>
      <c r="D7" s="33"/>
      <c r="E7" s="33"/>
      <c r="F7" s="33"/>
      <c r="G7" s="33"/>
      <c r="H7" s="33"/>
      <c r="I7" s="36"/>
      <c r="J7" s="31"/>
      <c r="K7" s="31"/>
      <c r="L7" s="31"/>
      <c r="M7" s="31"/>
    </row>
    <row r="8" spans="1:13" ht="15.95" customHeight="1" x14ac:dyDescent="0.25">
      <c r="A8" s="9"/>
      <c r="B8" s="33" t="s">
        <v>79</v>
      </c>
      <c r="C8" s="33"/>
      <c r="D8" s="33"/>
      <c r="E8" s="33"/>
      <c r="F8" s="33"/>
      <c r="G8" s="33"/>
      <c r="H8" s="33"/>
      <c r="I8" s="36"/>
      <c r="J8" s="31"/>
      <c r="K8" s="31"/>
      <c r="L8" s="31"/>
      <c r="M8" s="31"/>
    </row>
    <row r="9" spans="1:13" ht="15.95" customHeight="1" x14ac:dyDescent="0.25">
      <c r="A9" s="9"/>
      <c r="B9" s="33" t="s">
        <v>80</v>
      </c>
      <c r="C9" s="33"/>
      <c r="D9" s="33"/>
      <c r="E9" s="33"/>
      <c r="F9" s="33"/>
      <c r="G9" s="33"/>
      <c r="H9" s="33"/>
      <c r="I9" s="36"/>
      <c r="J9" s="31"/>
      <c r="K9" s="31"/>
      <c r="L9" s="31"/>
      <c r="M9" s="31"/>
    </row>
    <row r="10" spans="1:13" ht="15.95" customHeight="1" x14ac:dyDescent="0.25">
      <c r="A10" s="9"/>
      <c r="B10" s="33" t="s">
        <v>81</v>
      </c>
      <c r="C10" s="33"/>
      <c r="D10" s="33"/>
      <c r="E10" s="33"/>
      <c r="F10" s="33"/>
      <c r="G10" s="33"/>
      <c r="H10" s="33"/>
      <c r="I10" s="36"/>
      <c r="J10" s="31"/>
      <c r="K10" s="31"/>
      <c r="L10" s="31"/>
      <c r="M10" s="31"/>
    </row>
    <row r="11" spans="1:13" ht="15.95" customHeight="1" x14ac:dyDescent="0.25">
      <c r="A11" s="9"/>
      <c r="B11" s="33" t="s">
        <v>82</v>
      </c>
      <c r="C11" s="33"/>
      <c r="D11" s="33"/>
      <c r="E11" s="33"/>
      <c r="F11" s="33"/>
      <c r="G11" s="33"/>
      <c r="H11" s="33"/>
      <c r="I11" s="36"/>
      <c r="J11" s="31"/>
      <c r="K11" s="31"/>
      <c r="L11" s="31"/>
      <c r="M11" s="31"/>
    </row>
    <row r="12" spans="1:13" ht="15.95" customHeight="1" x14ac:dyDescent="0.25">
      <c r="A12" s="9"/>
      <c r="B12" s="33" t="s">
        <v>83</v>
      </c>
      <c r="C12" s="33"/>
      <c r="D12" s="33"/>
      <c r="E12" s="33"/>
      <c r="F12" s="33"/>
      <c r="G12" s="33"/>
      <c r="H12" s="33"/>
      <c r="I12" s="36"/>
      <c r="J12" s="31"/>
      <c r="K12" s="31"/>
      <c r="L12" s="31"/>
      <c r="M12" s="31"/>
    </row>
    <row r="13" spans="1:13" ht="15.95" customHeight="1" x14ac:dyDescent="0.25">
      <c r="A13" s="9"/>
      <c r="B13" s="33" t="s">
        <v>84</v>
      </c>
      <c r="C13" s="33"/>
      <c r="D13" s="33"/>
      <c r="E13" s="33"/>
      <c r="F13" s="33"/>
      <c r="G13" s="33"/>
      <c r="H13" s="33"/>
      <c r="I13" s="36"/>
      <c r="J13" s="31"/>
      <c r="K13" s="31"/>
      <c r="L13" s="31"/>
      <c r="M13" s="31"/>
    </row>
    <row r="14" spans="1:13" ht="15.95" customHeight="1" x14ac:dyDescent="0.25">
      <c r="A14" s="9"/>
      <c r="B14" s="33" t="s">
        <v>85</v>
      </c>
      <c r="C14" s="33"/>
      <c r="D14" s="33"/>
      <c r="E14" s="33"/>
      <c r="F14" s="33"/>
      <c r="G14" s="33"/>
      <c r="H14" s="33"/>
      <c r="I14" s="36"/>
      <c r="J14" s="31"/>
      <c r="K14" s="31"/>
      <c r="L14" s="31"/>
      <c r="M14" s="31"/>
    </row>
    <row r="15" spans="1:13" ht="15.95" customHeight="1" x14ac:dyDescent="0.25">
      <c r="A15" s="9"/>
      <c r="B15" s="33"/>
      <c r="C15" s="33"/>
      <c r="D15" s="33"/>
      <c r="E15" s="33"/>
      <c r="F15" s="33"/>
      <c r="G15" s="33"/>
      <c r="H15" s="33"/>
      <c r="I15" s="36"/>
      <c r="J15" s="31"/>
      <c r="K15" s="31"/>
      <c r="L15" s="31"/>
      <c r="M15" s="31"/>
    </row>
    <row r="16" spans="1:13" s="50" customFormat="1" ht="30" x14ac:dyDescent="0.25">
      <c r="A16" s="46"/>
      <c r="B16" s="47" t="s">
        <v>88</v>
      </c>
      <c r="C16" s="47" t="s">
        <v>89</v>
      </c>
      <c r="D16" s="41"/>
      <c r="E16" s="47" t="s">
        <v>90</v>
      </c>
      <c r="F16" s="47" t="s">
        <v>91</v>
      </c>
      <c r="G16" s="41"/>
      <c r="H16" s="41"/>
      <c r="I16" s="48"/>
      <c r="J16" s="49"/>
      <c r="K16" s="49"/>
      <c r="L16" s="49"/>
      <c r="M16" s="49"/>
    </row>
    <row r="17" spans="1:13" ht="15.95" customHeight="1" x14ac:dyDescent="0.25">
      <c r="A17" s="9"/>
      <c r="B17" s="42">
        <v>2012</v>
      </c>
      <c r="C17" s="44">
        <v>1250</v>
      </c>
      <c r="D17" s="33"/>
      <c r="E17" s="42">
        <v>2012</v>
      </c>
      <c r="F17" s="42">
        <v>750</v>
      </c>
      <c r="G17" s="33"/>
      <c r="H17" s="33"/>
      <c r="I17" s="36"/>
      <c r="J17" s="31"/>
      <c r="K17" s="31"/>
      <c r="L17" s="31"/>
      <c r="M17" s="31"/>
    </row>
    <row r="18" spans="1:13" ht="15.95" customHeight="1" x14ac:dyDescent="0.25">
      <c r="A18" s="9"/>
      <c r="B18" s="42">
        <v>2013</v>
      </c>
      <c r="C18" s="44">
        <v>1400</v>
      </c>
      <c r="D18" s="33"/>
      <c r="E18" s="42">
        <v>2013</v>
      </c>
      <c r="F18" s="42">
        <v>500</v>
      </c>
      <c r="G18" s="33"/>
      <c r="H18" s="33"/>
      <c r="I18" s="36"/>
      <c r="J18" s="31"/>
      <c r="K18" s="31"/>
      <c r="L18" s="31"/>
      <c r="M18" s="31"/>
    </row>
    <row r="19" spans="1:13" ht="15.95" customHeight="1" x14ac:dyDescent="0.25">
      <c r="A19" s="9"/>
      <c r="B19" s="33"/>
      <c r="C19" s="33"/>
      <c r="D19" s="33"/>
      <c r="E19" s="33"/>
      <c r="F19" s="33"/>
      <c r="G19" s="33"/>
      <c r="H19" s="33"/>
      <c r="I19" s="36"/>
      <c r="J19" s="31"/>
      <c r="K19" s="31"/>
      <c r="L19" s="31"/>
      <c r="M19" s="31"/>
    </row>
    <row r="20" spans="1:13" ht="44.1" customHeight="1" x14ac:dyDescent="0.25">
      <c r="A20" s="9"/>
      <c r="B20" s="47" t="s">
        <v>88</v>
      </c>
      <c r="C20" s="47" t="s">
        <v>92</v>
      </c>
      <c r="D20" s="47" t="s">
        <v>93</v>
      </c>
      <c r="E20" s="33"/>
      <c r="F20" s="33"/>
      <c r="G20" s="33"/>
      <c r="H20" s="33"/>
      <c r="I20" s="36"/>
      <c r="J20" s="31"/>
      <c r="K20" s="31"/>
      <c r="L20" s="31"/>
      <c r="M20" s="31"/>
    </row>
    <row r="21" spans="1:13" ht="15.95" customHeight="1" x14ac:dyDescent="0.25">
      <c r="A21" s="9"/>
      <c r="B21" s="42">
        <v>2009</v>
      </c>
      <c r="C21" s="54">
        <v>600</v>
      </c>
      <c r="D21" s="55">
        <v>0.1</v>
      </c>
      <c r="E21" s="33"/>
      <c r="F21" s="33"/>
      <c r="G21" s="33"/>
      <c r="H21" s="33"/>
      <c r="I21" s="36"/>
      <c r="J21" s="31"/>
      <c r="K21" s="31"/>
      <c r="L21" s="31"/>
      <c r="M21" s="31"/>
    </row>
    <row r="22" spans="1:13" ht="15.95" customHeight="1" x14ac:dyDescent="0.25">
      <c r="A22" s="9"/>
      <c r="B22" s="42">
        <v>2010</v>
      </c>
      <c r="C22" s="54">
        <v>520</v>
      </c>
      <c r="D22" s="55">
        <v>0.23</v>
      </c>
      <c r="E22" s="33"/>
      <c r="F22" s="33"/>
      <c r="G22" s="33"/>
      <c r="H22" s="33"/>
      <c r="I22" s="36"/>
      <c r="J22" s="31"/>
      <c r="K22" s="31"/>
      <c r="L22" s="31"/>
      <c r="M22" s="31"/>
    </row>
    <row r="23" spans="1:13" ht="15.95" customHeight="1" x14ac:dyDescent="0.25">
      <c r="A23" s="9"/>
      <c r="B23" s="42">
        <v>2011</v>
      </c>
      <c r="C23" s="54">
        <v>540</v>
      </c>
      <c r="D23" s="55">
        <v>0.15</v>
      </c>
      <c r="E23" s="33"/>
      <c r="F23" s="33"/>
      <c r="G23" s="33"/>
      <c r="H23" s="33"/>
      <c r="I23" s="36"/>
      <c r="J23" s="31"/>
      <c r="K23" s="31"/>
      <c r="L23" s="31"/>
      <c r="M23" s="31"/>
    </row>
    <row r="24" spans="1:13" ht="15.95" customHeight="1" x14ac:dyDescent="0.25">
      <c r="A24" s="9"/>
      <c r="B24" s="42">
        <v>2012</v>
      </c>
      <c r="C24" s="54">
        <v>560</v>
      </c>
      <c r="D24" s="55">
        <v>0.12</v>
      </c>
      <c r="E24" s="33"/>
      <c r="F24" s="33"/>
      <c r="G24" s="33"/>
      <c r="H24" s="33"/>
      <c r="I24" s="36"/>
      <c r="J24" s="31"/>
      <c r="K24" s="31"/>
      <c r="L24" s="31"/>
      <c r="M24" s="31"/>
    </row>
    <row r="25" spans="1:13" ht="15.95" customHeight="1" x14ac:dyDescent="0.25">
      <c r="A25" s="9"/>
      <c r="B25" s="42">
        <v>2013</v>
      </c>
      <c r="C25" s="54">
        <v>583</v>
      </c>
      <c r="D25" s="55">
        <v>0.1</v>
      </c>
      <c r="E25" s="33"/>
      <c r="F25" s="33"/>
      <c r="G25" s="33"/>
      <c r="H25" s="33"/>
      <c r="I25" s="36"/>
      <c r="J25" s="31"/>
      <c r="K25" s="31"/>
      <c r="L25" s="31"/>
      <c r="M25" s="31"/>
    </row>
    <row r="26" spans="1:13" ht="15.95" customHeight="1" x14ac:dyDescent="0.25">
      <c r="A26" s="9"/>
      <c r="B26" s="51"/>
      <c r="C26" s="56"/>
      <c r="D26" s="57"/>
      <c r="E26" s="33"/>
      <c r="F26" s="33"/>
      <c r="G26" s="33"/>
      <c r="H26" s="33"/>
      <c r="I26" s="36"/>
      <c r="J26" s="31"/>
      <c r="K26" s="31"/>
      <c r="L26" s="31"/>
      <c r="M26" s="31"/>
    </row>
    <row r="27" spans="1:13" ht="15.95" customHeight="1" x14ac:dyDescent="0.25">
      <c r="A27" s="9"/>
      <c r="B27" s="51"/>
      <c r="C27" s="86" t="s">
        <v>98</v>
      </c>
      <c r="D27" s="86"/>
      <c r="E27" s="86"/>
      <c r="F27" s="86"/>
      <c r="G27" s="86"/>
      <c r="H27" s="33"/>
      <c r="I27" s="36"/>
      <c r="J27" s="31"/>
      <c r="K27" s="31"/>
      <c r="L27" s="31"/>
      <c r="M27" s="31"/>
    </row>
    <row r="28" spans="1:13" ht="15.95" customHeight="1" x14ac:dyDescent="0.25">
      <c r="A28" s="9"/>
      <c r="B28" s="42" t="s">
        <v>90</v>
      </c>
      <c r="C28" s="54" t="s">
        <v>94</v>
      </c>
      <c r="D28" s="55" t="s">
        <v>95</v>
      </c>
      <c r="E28" s="42" t="s">
        <v>96</v>
      </c>
      <c r="F28" s="42" t="s">
        <v>97</v>
      </c>
      <c r="G28" s="42" t="s">
        <v>99</v>
      </c>
      <c r="H28" s="33"/>
      <c r="I28" s="36"/>
      <c r="J28" s="31"/>
      <c r="K28" s="31"/>
      <c r="L28" s="31"/>
      <c r="M28" s="31"/>
    </row>
    <row r="29" spans="1:13" ht="15.95" customHeight="1" x14ac:dyDescent="0.25">
      <c r="A29" s="9"/>
      <c r="B29" s="42">
        <v>2006</v>
      </c>
      <c r="C29" s="58">
        <v>1.45</v>
      </c>
      <c r="D29" s="58">
        <v>1.35</v>
      </c>
      <c r="E29" s="58">
        <v>1.1000000000000001</v>
      </c>
      <c r="F29" s="58">
        <v>1.02</v>
      </c>
      <c r="G29" s="58">
        <v>1</v>
      </c>
      <c r="H29" s="33"/>
      <c r="I29" s="36"/>
      <c r="J29" s="31"/>
      <c r="K29" s="31"/>
      <c r="L29" s="31"/>
      <c r="M29" s="31"/>
    </row>
    <row r="30" spans="1:13" ht="15.95" customHeight="1" x14ac:dyDescent="0.25">
      <c r="A30" s="9"/>
      <c r="B30" s="42">
        <v>2007</v>
      </c>
      <c r="C30" s="58">
        <v>1.5</v>
      </c>
      <c r="D30" s="58">
        <v>1.3</v>
      </c>
      <c r="E30" s="58">
        <v>1.1499999999999999</v>
      </c>
      <c r="F30" s="58">
        <v>1.08</v>
      </c>
      <c r="G30" s="58">
        <v>1</v>
      </c>
      <c r="H30" s="33"/>
      <c r="I30" s="36"/>
      <c r="J30" s="31"/>
      <c r="K30" s="31"/>
      <c r="L30" s="31"/>
      <c r="M30" s="31"/>
    </row>
    <row r="31" spans="1:13" ht="15.95" customHeight="1" x14ac:dyDescent="0.25">
      <c r="A31" s="9"/>
      <c r="B31" s="42">
        <v>2008</v>
      </c>
      <c r="C31" s="58">
        <v>1.4</v>
      </c>
      <c r="D31" s="58">
        <v>1.35</v>
      </c>
      <c r="E31" s="58">
        <v>1.1000000000000001</v>
      </c>
      <c r="F31" s="58">
        <v>1.03</v>
      </c>
      <c r="G31" s="58">
        <v>1</v>
      </c>
      <c r="H31" s="33"/>
      <c r="I31" s="36"/>
      <c r="J31" s="31"/>
      <c r="K31" s="31"/>
      <c r="L31" s="31"/>
      <c r="M31" s="31"/>
    </row>
    <row r="32" spans="1:13" ht="15.95" customHeight="1" x14ac:dyDescent="0.25">
      <c r="A32" s="9"/>
      <c r="B32" s="42">
        <v>2009</v>
      </c>
      <c r="C32" s="58">
        <v>1.5</v>
      </c>
      <c r="D32" s="58">
        <v>1.3</v>
      </c>
      <c r="E32" s="58">
        <v>1.08</v>
      </c>
      <c r="F32" s="58">
        <v>1.02</v>
      </c>
      <c r="G32" s="58"/>
      <c r="H32" s="33"/>
      <c r="I32" s="36"/>
      <c r="J32" s="31"/>
      <c r="K32" s="31"/>
      <c r="L32" s="31"/>
      <c r="M32" s="31"/>
    </row>
    <row r="33" spans="1:13" ht="15.95" customHeight="1" x14ac:dyDescent="0.25">
      <c r="A33" s="9"/>
      <c r="B33" s="42">
        <v>2010</v>
      </c>
      <c r="C33" s="58">
        <v>1.85</v>
      </c>
      <c r="D33" s="58">
        <v>1.1499999999999999</v>
      </c>
      <c r="E33" s="58">
        <v>1.1000000000000001</v>
      </c>
      <c r="F33" s="58"/>
      <c r="G33" s="58"/>
      <c r="H33" s="33"/>
      <c r="I33" s="36"/>
      <c r="J33" s="31"/>
      <c r="K33" s="31"/>
      <c r="L33" s="31"/>
      <c r="M33" s="31"/>
    </row>
    <row r="34" spans="1:13" ht="15.95" customHeight="1" x14ac:dyDescent="0.25">
      <c r="A34" s="9"/>
      <c r="B34" s="42">
        <v>2011</v>
      </c>
      <c r="C34" s="58">
        <v>1.75</v>
      </c>
      <c r="D34" s="58">
        <v>1.1499999999999999</v>
      </c>
      <c r="E34" s="58"/>
      <c r="F34" s="58"/>
      <c r="G34" s="58"/>
      <c r="H34" s="33"/>
      <c r="I34" s="36"/>
      <c r="J34" s="31"/>
      <c r="K34" s="31"/>
      <c r="L34" s="31"/>
      <c r="M34" s="31"/>
    </row>
    <row r="35" spans="1:13" ht="15.95" customHeight="1" x14ac:dyDescent="0.25">
      <c r="A35" s="9"/>
      <c r="B35" s="42">
        <v>2012</v>
      </c>
      <c r="C35" s="58">
        <v>1.8</v>
      </c>
      <c r="D35" s="58"/>
      <c r="E35" s="58"/>
      <c r="F35" s="58"/>
      <c r="G35" s="58"/>
      <c r="H35" s="33"/>
      <c r="I35" s="36"/>
      <c r="J35" s="31"/>
      <c r="K35" s="31"/>
      <c r="L35" s="31"/>
      <c r="M35" s="31"/>
    </row>
    <row r="36" spans="1:13" ht="15.95" customHeight="1" x14ac:dyDescent="0.25">
      <c r="A36" s="9"/>
      <c r="B36" s="33"/>
      <c r="C36" s="33"/>
      <c r="D36" s="33"/>
      <c r="E36" s="33"/>
      <c r="F36" s="33"/>
      <c r="G36" s="33"/>
      <c r="H36" s="33"/>
      <c r="I36" s="36"/>
      <c r="J36" s="31"/>
      <c r="K36" s="31"/>
      <c r="L36" s="31"/>
      <c r="M36" s="31"/>
    </row>
    <row r="37" spans="1:13" ht="15.95" customHeight="1" x14ac:dyDescent="0.25">
      <c r="A37" s="9"/>
      <c r="B37" s="42" t="s">
        <v>100</v>
      </c>
      <c r="C37" s="59">
        <v>1.61</v>
      </c>
      <c r="D37" s="59">
        <v>1.25</v>
      </c>
      <c r="E37" s="59">
        <v>1.1100000000000001</v>
      </c>
      <c r="F37" s="59">
        <v>1.04</v>
      </c>
      <c r="G37" s="59">
        <v>1</v>
      </c>
      <c r="H37" s="33"/>
      <c r="I37" s="36"/>
      <c r="J37" s="31"/>
      <c r="K37" s="31"/>
      <c r="L37" s="31"/>
      <c r="M37" s="31"/>
    </row>
    <row r="38" spans="1:13" ht="15.95" customHeight="1" x14ac:dyDescent="0.25">
      <c r="A38" s="9"/>
      <c r="B38" s="42" t="s">
        <v>101</v>
      </c>
      <c r="C38" s="59">
        <v>1.66</v>
      </c>
      <c r="D38" s="59">
        <v>1.23</v>
      </c>
      <c r="E38" s="59">
        <v>1.1100000000000001</v>
      </c>
      <c r="F38" s="59" t="s">
        <v>104</v>
      </c>
      <c r="G38" s="59" t="s">
        <v>104</v>
      </c>
      <c r="H38" s="33"/>
      <c r="I38" s="36"/>
      <c r="J38" s="31"/>
      <c r="K38" s="31"/>
      <c r="L38" s="31"/>
      <c r="M38" s="31"/>
    </row>
    <row r="39" spans="1:13" ht="15.95" customHeight="1" x14ac:dyDescent="0.25">
      <c r="A39" s="9"/>
      <c r="B39" s="42" t="s">
        <v>102</v>
      </c>
      <c r="C39" s="59">
        <v>1.8</v>
      </c>
      <c r="D39" s="59">
        <v>1.2</v>
      </c>
      <c r="E39" s="59">
        <v>1.0900000000000001</v>
      </c>
      <c r="F39" s="59">
        <v>1.04</v>
      </c>
      <c r="G39" s="59">
        <v>1</v>
      </c>
      <c r="H39" s="33"/>
      <c r="I39" s="36"/>
      <c r="J39" s="31"/>
      <c r="K39" s="31"/>
      <c r="L39" s="31"/>
      <c r="M39" s="31"/>
    </row>
    <row r="40" spans="1:13" ht="45" x14ac:dyDescent="0.25">
      <c r="A40" s="9"/>
      <c r="B40" s="47" t="s">
        <v>103</v>
      </c>
      <c r="C40" s="59">
        <v>1.6</v>
      </c>
      <c r="D40" s="59">
        <v>1.25</v>
      </c>
      <c r="E40" s="59">
        <v>1.1000000000000001</v>
      </c>
      <c r="F40" s="59">
        <v>1.03</v>
      </c>
      <c r="G40" s="59">
        <v>1</v>
      </c>
      <c r="H40" s="33"/>
      <c r="I40" s="36"/>
      <c r="J40" s="31"/>
      <c r="K40" s="31"/>
      <c r="L40" s="31"/>
      <c r="M40" s="31"/>
    </row>
    <row r="41" spans="1:13" ht="15.95" customHeight="1" x14ac:dyDescent="0.25">
      <c r="A41" s="29"/>
      <c r="B41" s="37"/>
      <c r="C41" s="37"/>
      <c r="D41" s="37"/>
      <c r="E41" s="37"/>
      <c r="F41" s="37"/>
      <c r="G41" s="37"/>
      <c r="H41" s="37"/>
      <c r="I41" s="38"/>
      <c r="J41" s="31"/>
      <c r="K41" s="31"/>
      <c r="L41" s="31"/>
      <c r="M41" s="31"/>
    </row>
    <row r="42" spans="1:13" ht="15.95" customHeight="1" x14ac:dyDescent="0.25">
      <c r="A42" s="26" t="s">
        <v>2</v>
      </c>
      <c r="B42" s="84" t="s">
        <v>87</v>
      </c>
      <c r="C42" s="84"/>
      <c r="D42" s="84"/>
      <c r="E42" s="84"/>
      <c r="F42" s="84"/>
      <c r="G42" s="84"/>
      <c r="H42" s="84"/>
      <c r="I42" s="38"/>
      <c r="J42" s="31"/>
      <c r="K42" s="31"/>
      <c r="L42" s="31"/>
      <c r="M42" s="31"/>
    </row>
    <row r="43" spans="1:13" ht="15.95" customHeight="1" thickBot="1" x14ac:dyDescent="0.3">
      <c r="A43" s="9">
        <f>INDEX('Point Grid'!$C$8:$I$30,MATCH($A$1,'Point Grid'!$A$8:$A$30,0),MATCH(A42,'Point Grid'!$C$7:$I$7,0))</f>
        <v>5.5</v>
      </c>
      <c r="B43" s="84"/>
      <c r="C43" s="84"/>
      <c r="D43" s="84"/>
      <c r="E43" s="84"/>
      <c r="F43" s="84"/>
      <c r="G43" s="84"/>
      <c r="H43" s="84"/>
      <c r="I43" s="38"/>
      <c r="J43" s="31"/>
      <c r="K43" s="31"/>
      <c r="L43" s="31"/>
      <c r="M43" s="31"/>
    </row>
    <row r="44" spans="1:13" ht="15.95" customHeight="1" thickBot="1" x14ac:dyDescent="0.3">
      <c r="A44" s="5"/>
      <c r="B44" s="37"/>
      <c r="C44" s="37"/>
      <c r="D44" s="37"/>
      <c r="E44" s="37"/>
      <c r="F44" s="37"/>
      <c r="G44" s="37"/>
      <c r="H44" s="37"/>
      <c r="I44" s="38"/>
      <c r="J44" s="31"/>
      <c r="K44" s="31"/>
      <c r="L44" s="31"/>
      <c r="M44" s="31"/>
    </row>
    <row r="45" spans="1:13" ht="15.95" customHeight="1" x14ac:dyDescent="0.25">
      <c r="A45" s="29"/>
      <c r="B45" s="37"/>
      <c r="C45" s="37"/>
      <c r="D45" s="37"/>
      <c r="E45" s="37"/>
      <c r="F45" s="37"/>
      <c r="G45" s="37"/>
      <c r="H45" s="37"/>
      <c r="I45" s="38"/>
      <c r="J45" s="31"/>
      <c r="K45" s="31"/>
      <c r="L45" s="31"/>
      <c r="M45" s="31"/>
    </row>
    <row r="46" spans="1:13" ht="15.95" customHeight="1" x14ac:dyDescent="0.25">
      <c r="A46" s="26" t="s">
        <v>3</v>
      </c>
      <c r="B46" s="84" t="s">
        <v>86</v>
      </c>
      <c r="C46" s="84"/>
      <c r="D46" s="84"/>
      <c r="E46" s="84"/>
      <c r="F46" s="84"/>
      <c r="G46" s="84"/>
      <c r="H46" s="84"/>
      <c r="I46" s="38"/>
      <c r="J46" s="31"/>
      <c r="K46" s="31"/>
      <c r="L46" s="31"/>
      <c r="M46" s="31"/>
    </row>
    <row r="47" spans="1:13" ht="15.95" customHeight="1" thickBot="1" x14ac:dyDescent="0.3">
      <c r="A47" s="9">
        <f>INDEX('Point Grid'!$C$8:$I$30,MATCH($A$1,'Point Grid'!$A$8:$A$30,0),MATCH(A46,'Point Grid'!$C$7:$I$7,0))</f>
        <v>1</v>
      </c>
      <c r="B47" s="84"/>
      <c r="C47" s="84"/>
      <c r="D47" s="84"/>
      <c r="E47" s="84"/>
      <c r="F47" s="84"/>
      <c r="G47" s="84"/>
      <c r="H47" s="84"/>
      <c r="I47" s="38"/>
      <c r="J47" s="31"/>
      <c r="K47" s="31"/>
      <c r="L47" s="31"/>
      <c r="M47" s="31"/>
    </row>
    <row r="48" spans="1:13" ht="15.95" customHeight="1" thickBot="1" x14ac:dyDescent="0.3">
      <c r="A48" s="5"/>
      <c r="B48" s="84"/>
      <c r="C48" s="84"/>
      <c r="D48" s="84"/>
      <c r="E48" s="84"/>
      <c r="F48" s="84"/>
      <c r="G48" s="84"/>
      <c r="H48" s="84"/>
      <c r="I48" s="38"/>
      <c r="J48" s="31"/>
      <c r="K48" s="31"/>
      <c r="L48" s="31"/>
      <c r="M48" s="31"/>
    </row>
    <row r="49" spans="1:13" ht="15.95" customHeight="1" thickBot="1" x14ac:dyDescent="0.3">
      <c r="A49" s="30"/>
      <c r="B49" s="39"/>
      <c r="C49" s="39"/>
      <c r="D49" s="39"/>
      <c r="E49" s="39"/>
      <c r="F49" s="39"/>
      <c r="G49" s="39"/>
      <c r="H49" s="39"/>
      <c r="I49" s="40"/>
      <c r="J49" s="31"/>
      <c r="K49" s="31"/>
      <c r="L49" s="31"/>
      <c r="M49" s="31"/>
    </row>
    <row r="50" spans="1:13" x14ac:dyDescent="0.25">
      <c r="B50" s="31"/>
      <c r="C50" s="31"/>
      <c r="D50" s="31"/>
      <c r="E50" s="31"/>
      <c r="F50" s="31"/>
      <c r="G50" s="31"/>
      <c r="H50" s="31"/>
      <c r="I50" s="31"/>
      <c r="J50" s="31"/>
      <c r="K50" s="31"/>
      <c r="L50" s="31"/>
      <c r="M50" s="31"/>
    </row>
    <row r="51" spans="1:13" x14ac:dyDescent="0.25">
      <c r="B51" s="31"/>
      <c r="C51" s="31"/>
      <c r="D51" s="31"/>
      <c r="E51" s="31"/>
      <c r="F51" s="31"/>
      <c r="G51" s="31"/>
      <c r="H51" s="31"/>
      <c r="I51" s="31"/>
      <c r="J51" s="31"/>
      <c r="K51" s="31"/>
      <c r="L51" s="31"/>
      <c r="M51" s="31"/>
    </row>
    <row r="52" spans="1:13" x14ac:dyDescent="0.25">
      <c r="B52" s="31"/>
      <c r="C52" s="31"/>
      <c r="D52" s="31"/>
      <c r="E52" s="31"/>
      <c r="F52" s="31"/>
      <c r="G52" s="31"/>
      <c r="H52" s="31"/>
      <c r="I52" s="31"/>
      <c r="J52" s="31"/>
      <c r="K52" s="31"/>
      <c r="L52" s="31"/>
      <c r="M52" s="31"/>
    </row>
    <row r="53" spans="1:13" x14ac:dyDescent="0.25">
      <c r="B53" s="31"/>
      <c r="C53" s="31"/>
      <c r="D53" s="31"/>
      <c r="E53" s="31"/>
      <c r="F53" s="31"/>
      <c r="G53" s="31"/>
      <c r="H53" s="31"/>
      <c r="I53" s="31"/>
      <c r="J53" s="31"/>
      <c r="K53" s="31"/>
      <c r="L53" s="31"/>
      <c r="M53" s="31"/>
    </row>
    <row r="54" spans="1:13" x14ac:dyDescent="0.25">
      <c r="B54" s="31"/>
      <c r="C54" s="31"/>
      <c r="D54" s="31"/>
      <c r="E54" s="31"/>
      <c r="F54" s="31"/>
      <c r="G54" s="31"/>
      <c r="H54" s="31"/>
      <c r="I54" s="31"/>
      <c r="J54" s="31"/>
      <c r="K54" s="31"/>
      <c r="L54" s="31"/>
      <c r="M54" s="31"/>
    </row>
    <row r="55" spans="1:13" x14ac:dyDescent="0.25">
      <c r="B55" s="31"/>
      <c r="C55" s="31"/>
      <c r="D55" s="31"/>
      <c r="E55" s="31"/>
      <c r="F55" s="31"/>
      <c r="G55" s="31"/>
      <c r="H55" s="31"/>
      <c r="I55" s="31"/>
      <c r="J55" s="31"/>
      <c r="K55" s="31"/>
      <c r="L55" s="31"/>
      <c r="M55" s="31"/>
    </row>
    <row r="56" spans="1:13" x14ac:dyDescent="0.25">
      <c r="B56" s="31"/>
      <c r="C56" s="31"/>
      <c r="D56" s="31"/>
      <c r="E56" s="31"/>
      <c r="F56" s="31"/>
      <c r="G56" s="31"/>
      <c r="H56" s="31"/>
      <c r="I56" s="31"/>
      <c r="J56" s="31"/>
      <c r="K56" s="31"/>
      <c r="L56" s="31"/>
      <c r="M56" s="31"/>
    </row>
    <row r="57" spans="1:13" x14ac:dyDescent="0.25">
      <c r="B57" s="31"/>
      <c r="C57" s="31"/>
      <c r="D57" s="31"/>
      <c r="E57" s="31"/>
      <c r="F57" s="31"/>
      <c r="G57" s="31"/>
      <c r="H57" s="31"/>
      <c r="I57" s="31"/>
      <c r="J57" s="31"/>
      <c r="K57" s="31"/>
      <c r="L57" s="31"/>
      <c r="M57" s="31"/>
    </row>
    <row r="58" spans="1:13" x14ac:dyDescent="0.25">
      <c r="B58" s="31"/>
      <c r="C58" s="31"/>
      <c r="D58" s="31"/>
      <c r="E58" s="31"/>
      <c r="F58" s="31"/>
      <c r="G58" s="31"/>
      <c r="H58" s="31"/>
      <c r="I58" s="31"/>
      <c r="J58" s="31"/>
      <c r="K58" s="31"/>
      <c r="L58" s="31"/>
      <c r="M58" s="31"/>
    </row>
    <row r="59" spans="1:13" x14ac:dyDescent="0.25">
      <c r="B59" s="31"/>
      <c r="C59" s="31"/>
      <c r="D59" s="31"/>
      <c r="E59" s="31"/>
      <c r="F59" s="31"/>
      <c r="G59" s="31"/>
      <c r="H59" s="31"/>
      <c r="I59" s="31"/>
      <c r="J59" s="31"/>
      <c r="K59" s="31"/>
      <c r="L59" s="31"/>
      <c r="M59" s="31"/>
    </row>
    <row r="60" spans="1:13" x14ac:dyDescent="0.25">
      <c r="B60" s="31"/>
      <c r="C60" s="31"/>
      <c r="D60" s="31"/>
      <c r="E60" s="31"/>
      <c r="F60" s="31"/>
      <c r="G60" s="31"/>
      <c r="H60" s="31"/>
      <c r="I60" s="31"/>
      <c r="J60" s="31"/>
      <c r="K60" s="31"/>
      <c r="L60" s="31"/>
      <c r="M60" s="31"/>
    </row>
    <row r="61" spans="1:13" x14ac:dyDescent="0.25">
      <c r="B61" s="31"/>
      <c r="C61" s="31"/>
      <c r="D61" s="31"/>
      <c r="E61" s="31"/>
      <c r="F61" s="31"/>
      <c r="G61" s="31"/>
      <c r="H61" s="31"/>
      <c r="I61" s="31"/>
      <c r="J61" s="31"/>
      <c r="K61" s="31"/>
      <c r="L61" s="31"/>
      <c r="M61" s="31"/>
    </row>
    <row r="62" spans="1:13" x14ac:dyDescent="0.25">
      <c r="B62" s="31"/>
      <c r="C62" s="31"/>
      <c r="D62" s="31"/>
      <c r="E62" s="31"/>
      <c r="F62" s="31"/>
      <c r="G62" s="31"/>
      <c r="H62" s="31"/>
      <c r="I62" s="31"/>
      <c r="J62" s="31"/>
      <c r="K62" s="31"/>
      <c r="L62" s="31"/>
      <c r="M62" s="31"/>
    </row>
  </sheetData>
  <mergeCells count="4">
    <mergeCell ref="B42:H43"/>
    <mergeCell ref="H1:I1"/>
    <mergeCell ref="B46:H48"/>
    <mergeCell ref="C27:G27"/>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23"/>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6</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Grid'!B:B,MATCH('6'!A1,'Point Grid'!A:A,0))</f>
        <v>2.5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85" t="s">
        <v>105</v>
      </c>
      <c r="C6" s="85"/>
      <c r="D6" s="85"/>
      <c r="E6" s="85"/>
      <c r="F6" s="85"/>
      <c r="G6" s="85"/>
      <c r="H6" s="85"/>
      <c r="I6" s="38"/>
      <c r="J6" s="31"/>
      <c r="K6" s="31"/>
      <c r="L6" s="31"/>
      <c r="M6" s="31"/>
    </row>
    <row r="7" spans="1:13" ht="15.95" customHeight="1" thickBot="1" x14ac:dyDescent="0.3">
      <c r="A7" s="9">
        <f>INDEX('Point Grid'!$C$8:$I$30,MATCH($A$1,'Point Grid'!$A$8:$A$30,0),MATCH(A6,'Point Grid'!$C$7:$I$7,0))</f>
        <v>2.5</v>
      </c>
      <c r="B7" s="85"/>
      <c r="C7" s="85"/>
      <c r="D7" s="85"/>
      <c r="E7" s="85"/>
      <c r="F7" s="85"/>
      <c r="G7" s="85"/>
      <c r="H7" s="85"/>
      <c r="I7" s="38"/>
      <c r="J7" s="31"/>
      <c r="K7" s="31"/>
      <c r="L7" s="31"/>
      <c r="M7" s="31"/>
    </row>
    <row r="8" spans="1:13" ht="15.95" customHeight="1" thickBot="1" x14ac:dyDescent="0.3">
      <c r="A8" s="5"/>
      <c r="B8" s="85"/>
      <c r="C8" s="85"/>
      <c r="D8" s="85"/>
      <c r="E8" s="85"/>
      <c r="F8" s="85"/>
      <c r="G8" s="85"/>
      <c r="H8" s="85"/>
      <c r="I8" s="38"/>
      <c r="J8" s="31"/>
      <c r="K8" s="31"/>
      <c r="L8" s="31"/>
      <c r="M8" s="31"/>
    </row>
    <row r="9" spans="1:13" ht="15.95" customHeight="1" x14ac:dyDescent="0.25">
      <c r="A9" s="29"/>
      <c r="B9" s="85"/>
      <c r="C9" s="85"/>
      <c r="D9" s="85"/>
      <c r="E9" s="85"/>
      <c r="F9" s="85"/>
      <c r="G9" s="85"/>
      <c r="H9" s="85"/>
      <c r="I9" s="38"/>
      <c r="J9" s="31"/>
      <c r="K9" s="31"/>
      <c r="L9" s="31"/>
      <c r="M9" s="31"/>
    </row>
    <row r="10" spans="1:13" ht="15.95" customHeight="1" thickBot="1" x14ac:dyDescent="0.3">
      <c r="A10" s="30"/>
      <c r="B10" s="39"/>
      <c r="C10" s="39"/>
      <c r="D10" s="39"/>
      <c r="E10" s="39"/>
      <c r="F10" s="39"/>
      <c r="G10" s="39"/>
      <c r="H10" s="39"/>
      <c r="I10" s="40"/>
      <c r="J10" s="31"/>
      <c r="K10" s="31"/>
      <c r="L10" s="31"/>
      <c r="M10" s="31"/>
    </row>
    <row r="11" spans="1:13" x14ac:dyDescent="0.25">
      <c r="B11" s="31"/>
      <c r="C11" s="31"/>
      <c r="D11" s="31"/>
      <c r="E11" s="31"/>
      <c r="F11" s="31"/>
      <c r="G11" s="31"/>
      <c r="H11" s="31"/>
      <c r="I11" s="31"/>
      <c r="J11" s="31"/>
      <c r="K11" s="31"/>
      <c r="L11" s="31"/>
      <c r="M11" s="31"/>
    </row>
    <row r="12" spans="1:13" x14ac:dyDescent="0.25">
      <c r="B12" s="31"/>
      <c r="C12" s="31"/>
      <c r="D12" s="31"/>
      <c r="E12" s="31"/>
      <c r="F12" s="31"/>
      <c r="G12" s="31"/>
      <c r="H12" s="31"/>
      <c r="I12" s="31"/>
      <c r="J12" s="31"/>
      <c r="K12" s="31"/>
      <c r="L12" s="31"/>
      <c r="M12" s="31"/>
    </row>
    <row r="13" spans="1:13" x14ac:dyDescent="0.25">
      <c r="B13" s="31"/>
      <c r="C13" s="31"/>
      <c r="D13" s="31"/>
      <c r="E13" s="31"/>
      <c r="F13" s="31"/>
      <c r="G13" s="31"/>
      <c r="H13" s="31"/>
      <c r="I13" s="31"/>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sheetData>
  <mergeCells count="2">
    <mergeCell ref="H1:I1"/>
    <mergeCell ref="B6:H9"/>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38"/>
  <sheetViews>
    <sheetView zoomScaleNormal="100" workbookViewId="0"/>
  </sheetViews>
  <sheetFormatPr defaultColWidth="9.140625" defaultRowHeight="15" x14ac:dyDescent="0.25"/>
  <cols>
    <col min="1" max="1" width="9.140625" style="24"/>
    <col min="2" max="2" width="17.85546875" style="24" customWidth="1"/>
    <col min="3" max="3" width="19.140625" style="24" customWidth="1"/>
    <col min="4" max="4" width="23" style="24" customWidth="1"/>
    <col min="5" max="9" width="11.42578125" style="24" customWidth="1"/>
    <col min="10" max="16384" width="9.140625" style="24"/>
  </cols>
  <sheetData>
    <row r="1" spans="1:13" ht="15.95" customHeight="1" x14ac:dyDescent="0.25">
      <c r="A1" s="7">
        <v>7</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Grid'!B:B,MATCH('7'!A1,'Point Grid'!A:A,0))</f>
        <v>2.25</v>
      </c>
      <c r="B4" s="33" t="s">
        <v>106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2" t="s">
        <v>107</v>
      </c>
      <c r="C6" s="42" t="s">
        <v>108</v>
      </c>
      <c r="D6" s="42" t="s">
        <v>109</v>
      </c>
      <c r="E6" s="33"/>
      <c r="F6" s="33"/>
      <c r="G6" s="33"/>
      <c r="H6" s="33"/>
      <c r="I6" s="36"/>
      <c r="J6" s="31"/>
      <c r="K6" s="31"/>
      <c r="L6" s="31"/>
      <c r="M6" s="31"/>
    </row>
    <row r="7" spans="1:13" ht="15.95" customHeight="1" x14ac:dyDescent="0.25">
      <c r="A7" s="9"/>
      <c r="B7" s="54">
        <v>100000</v>
      </c>
      <c r="C7" s="54">
        <v>1000000</v>
      </c>
      <c r="D7" s="59">
        <v>1</v>
      </c>
      <c r="E7" s="33"/>
      <c r="F7" s="33"/>
      <c r="G7" s="33"/>
      <c r="H7" s="33"/>
      <c r="I7" s="36"/>
      <c r="J7" s="31"/>
      <c r="K7" s="31"/>
      <c r="L7" s="31"/>
      <c r="M7" s="31"/>
    </row>
    <row r="8" spans="1:13" ht="15.95" customHeight="1" x14ac:dyDescent="0.25">
      <c r="A8" s="9"/>
      <c r="B8" s="54">
        <v>250000</v>
      </c>
      <c r="C8" s="54">
        <v>500000</v>
      </c>
      <c r="D8" s="59">
        <v>2</v>
      </c>
      <c r="E8" s="33"/>
      <c r="F8" s="33"/>
      <c r="G8" s="33"/>
      <c r="H8" s="33"/>
      <c r="I8" s="36"/>
      <c r="J8" s="31"/>
      <c r="K8" s="31"/>
      <c r="L8" s="31"/>
      <c r="M8" s="31"/>
    </row>
    <row r="9" spans="1:13" ht="15.95" customHeight="1" x14ac:dyDescent="0.25">
      <c r="A9" s="9"/>
      <c r="B9" s="54">
        <v>500000</v>
      </c>
      <c r="C9" s="54">
        <v>400000</v>
      </c>
      <c r="D9" s="59">
        <v>2.75</v>
      </c>
      <c r="E9" s="33"/>
      <c r="F9" s="33"/>
      <c r="G9" s="33"/>
      <c r="H9" s="33"/>
      <c r="I9" s="36"/>
      <c r="J9" s="31"/>
      <c r="K9" s="31"/>
      <c r="L9" s="31"/>
      <c r="M9" s="31"/>
    </row>
    <row r="10" spans="1:13" ht="15.95" customHeight="1" x14ac:dyDescent="0.25">
      <c r="A10" s="9"/>
      <c r="B10" s="54">
        <v>750000</v>
      </c>
      <c r="C10" s="54">
        <v>300000</v>
      </c>
      <c r="D10" s="59">
        <v>3.25</v>
      </c>
      <c r="E10" s="33"/>
      <c r="F10" s="33"/>
      <c r="G10" s="33"/>
      <c r="H10" s="33"/>
      <c r="I10" s="36"/>
      <c r="J10" s="31"/>
      <c r="K10" s="31"/>
      <c r="L10" s="31"/>
      <c r="M10" s="31"/>
    </row>
    <row r="11" spans="1:13" ht="15.95" customHeight="1" x14ac:dyDescent="0.25">
      <c r="A11" s="9"/>
      <c r="B11" s="54">
        <v>1000000</v>
      </c>
      <c r="C11" s="54">
        <v>200000</v>
      </c>
      <c r="D11" s="59">
        <v>3.5</v>
      </c>
      <c r="E11" s="33"/>
      <c r="F11" s="33"/>
      <c r="G11" s="33"/>
      <c r="H11" s="33"/>
      <c r="I11" s="36"/>
      <c r="J11" s="31"/>
      <c r="K11" s="31"/>
      <c r="L11" s="31"/>
      <c r="M11" s="31"/>
    </row>
    <row r="12" spans="1:13" ht="15.95" customHeight="1" x14ac:dyDescent="0.25">
      <c r="A12" s="9"/>
      <c r="B12" s="42" t="s">
        <v>110</v>
      </c>
      <c r="C12" s="54">
        <v>1900000</v>
      </c>
      <c r="D12" s="42"/>
      <c r="E12" s="33"/>
      <c r="F12" s="33"/>
      <c r="G12" s="33"/>
      <c r="H12" s="33"/>
      <c r="I12" s="36"/>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2</v>
      </c>
      <c r="B14" s="84" t="s">
        <v>113</v>
      </c>
      <c r="C14" s="84"/>
      <c r="D14" s="84"/>
      <c r="E14" s="84"/>
      <c r="F14" s="84"/>
      <c r="G14" s="84"/>
      <c r="H14" s="84"/>
      <c r="I14" s="38"/>
      <c r="J14" s="31"/>
      <c r="K14" s="31"/>
      <c r="L14" s="31"/>
      <c r="M14" s="31"/>
    </row>
    <row r="15" spans="1:13" ht="15.95" customHeight="1" thickBot="1" x14ac:dyDescent="0.3">
      <c r="A15" s="9">
        <f>INDEX('Point Grid'!$C$8:$I$30,MATCH($A$1,'Point Grid'!$A$8:$A$30,0),MATCH(A14,'Point Grid'!$C$7:$I$7,0))</f>
        <v>0.5</v>
      </c>
      <c r="B15" s="84"/>
      <c r="C15" s="84"/>
      <c r="D15" s="84"/>
      <c r="E15" s="84"/>
      <c r="F15" s="84"/>
      <c r="G15" s="84"/>
      <c r="H15" s="84"/>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3</v>
      </c>
      <c r="B18" s="84" t="s">
        <v>112</v>
      </c>
      <c r="C18" s="84"/>
      <c r="D18" s="84"/>
      <c r="E18" s="84"/>
      <c r="F18" s="84"/>
      <c r="G18" s="84"/>
      <c r="H18" s="84"/>
      <c r="I18" s="38"/>
      <c r="J18" s="31"/>
      <c r="K18" s="31"/>
      <c r="L18" s="31"/>
      <c r="M18" s="31"/>
    </row>
    <row r="19" spans="1:13" ht="15.95" customHeight="1" thickBot="1" x14ac:dyDescent="0.3">
      <c r="A19" s="9">
        <f>INDEX('Point Grid'!$C$8:$I$30,MATCH($A$1,'Point Grid'!$A$8:$A$30,0),MATCH(A18,'Point Grid'!$C$7:$I$7,0))</f>
        <v>1.25</v>
      </c>
      <c r="B19" s="84"/>
      <c r="C19" s="84"/>
      <c r="D19" s="84"/>
      <c r="E19" s="84"/>
      <c r="F19" s="84"/>
      <c r="G19" s="84"/>
      <c r="H19" s="84"/>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4</v>
      </c>
      <c r="B22" s="84" t="s">
        <v>111</v>
      </c>
      <c r="C22" s="84"/>
      <c r="D22" s="84"/>
      <c r="E22" s="84"/>
      <c r="F22" s="84"/>
      <c r="G22" s="84"/>
      <c r="H22" s="84"/>
      <c r="I22" s="38"/>
      <c r="J22" s="31"/>
      <c r="K22" s="31"/>
      <c r="L22" s="31"/>
      <c r="M22" s="31"/>
    </row>
    <row r="23" spans="1:13" ht="15.95" customHeight="1" thickBot="1" x14ac:dyDescent="0.3">
      <c r="A23" s="9">
        <f>INDEX('Point Grid'!$C$8:$I$30,MATCH($A$1,'Point Grid'!$A$8:$A$30,0),MATCH(A22,'Point Grid'!$C$7:$I$7,0))</f>
        <v>0.5</v>
      </c>
      <c r="B23" s="84"/>
      <c r="C23" s="84"/>
      <c r="D23" s="84"/>
      <c r="E23" s="84"/>
      <c r="F23" s="84"/>
      <c r="G23" s="84"/>
      <c r="H23" s="84"/>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4">
    <mergeCell ref="H1:I1"/>
    <mergeCell ref="B14:H15"/>
    <mergeCell ref="B18:H19"/>
    <mergeCell ref="B22:H23"/>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38"/>
  <sheetViews>
    <sheetView zoomScaleNormal="100" workbookViewId="0"/>
  </sheetViews>
  <sheetFormatPr defaultColWidth="9.140625" defaultRowHeight="15" x14ac:dyDescent="0.25"/>
  <cols>
    <col min="1" max="1" width="9.140625" style="24"/>
    <col min="2" max="2" width="14.7109375" style="24" customWidth="1"/>
    <col min="3" max="3" width="20" style="24" customWidth="1"/>
    <col min="4" max="4" width="17" style="24" customWidth="1"/>
    <col min="5" max="6" width="11.42578125" style="24" customWidth="1"/>
    <col min="7" max="7" width="19.42578125" style="24" customWidth="1"/>
    <col min="8" max="9" width="11.42578125" style="24" customWidth="1"/>
    <col min="10" max="16384" width="9.140625" style="24"/>
  </cols>
  <sheetData>
    <row r="1" spans="1:13" ht="15.95" customHeight="1" x14ac:dyDescent="0.25">
      <c r="A1" s="7">
        <v>8</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Grid'!B:B,MATCH('8'!A1,'Point Grid'!A:A,0))</f>
        <v>2.25</v>
      </c>
      <c r="B4" s="85" t="s">
        <v>281</v>
      </c>
      <c r="C4" s="85"/>
      <c r="D4" s="85"/>
      <c r="E4" s="85"/>
      <c r="F4" s="85"/>
      <c r="G4" s="85"/>
      <c r="H4" s="85"/>
      <c r="I4" s="36"/>
      <c r="J4" s="31"/>
      <c r="K4" s="31"/>
      <c r="L4" s="31"/>
      <c r="M4" s="31"/>
    </row>
    <row r="5" spans="1:13" ht="15.95" customHeight="1" x14ac:dyDescent="0.25">
      <c r="A5" s="9"/>
      <c r="B5" s="85"/>
      <c r="C5" s="85"/>
      <c r="D5" s="85"/>
      <c r="E5" s="85"/>
      <c r="F5" s="85"/>
      <c r="G5" s="85"/>
      <c r="H5" s="85"/>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87" t="s">
        <v>114</v>
      </c>
      <c r="C7" s="87"/>
      <c r="D7" s="87"/>
      <c r="E7" s="33"/>
      <c r="F7" s="33"/>
      <c r="G7" s="33"/>
      <c r="H7" s="33"/>
      <c r="I7" s="36"/>
      <c r="J7" s="31"/>
      <c r="K7" s="31"/>
      <c r="L7" s="31"/>
      <c r="M7" s="31"/>
    </row>
    <row r="8" spans="1:13" ht="15.95" customHeight="1" x14ac:dyDescent="0.25">
      <c r="A8" s="9"/>
      <c r="B8" s="87" t="s">
        <v>115</v>
      </c>
      <c r="C8" s="87" t="s">
        <v>118</v>
      </c>
      <c r="D8" s="87"/>
      <c r="E8" s="33"/>
      <c r="F8" s="33"/>
      <c r="G8" s="33"/>
      <c r="H8" s="33"/>
      <c r="I8" s="36"/>
      <c r="J8" s="31"/>
      <c r="K8" s="31"/>
      <c r="L8" s="31"/>
      <c r="M8" s="31"/>
    </row>
    <row r="9" spans="1:13" ht="15.95" customHeight="1" x14ac:dyDescent="0.25">
      <c r="A9" s="9"/>
      <c r="B9" s="87"/>
      <c r="C9" s="42" t="s">
        <v>116</v>
      </c>
      <c r="D9" s="42" t="s">
        <v>117</v>
      </c>
      <c r="E9" s="33"/>
      <c r="F9" s="42" t="s">
        <v>115</v>
      </c>
      <c r="G9" s="42" t="s">
        <v>119</v>
      </c>
      <c r="H9" s="33"/>
      <c r="I9" s="36"/>
      <c r="J9" s="31"/>
      <c r="K9" s="31"/>
      <c r="L9" s="31"/>
      <c r="M9" s="31"/>
    </row>
    <row r="10" spans="1:13" ht="15.95" customHeight="1" x14ac:dyDescent="0.25">
      <c r="A10" s="9"/>
      <c r="B10" s="42">
        <v>1</v>
      </c>
      <c r="C10" s="42">
        <v>180</v>
      </c>
      <c r="D10" s="42">
        <v>120</v>
      </c>
      <c r="E10" s="33"/>
      <c r="F10" s="42">
        <v>1</v>
      </c>
      <c r="G10" s="54">
        <v>11127</v>
      </c>
      <c r="H10" s="33"/>
      <c r="I10" s="36"/>
      <c r="J10" s="31"/>
      <c r="K10" s="31"/>
      <c r="L10" s="31"/>
      <c r="M10" s="31"/>
    </row>
    <row r="11" spans="1:13" ht="15.95" customHeight="1" x14ac:dyDescent="0.25">
      <c r="A11" s="9"/>
      <c r="B11" s="42">
        <v>2</v>
      </c>
      <c r="C11" s="42">
        <v>500</v>
      </c>
      <c r="D11" s="42">
        <v>500</v>
      </c>
      <c r="E11" s="33"/>
      <c r="F11" s="42">
        <v>2</v>
      </c>
      <c r="G11" s="54">
        <v>51335</v>
      </c>
      <c r="H11" s="33"/>
      <c r="I11" s="36"/>
      <c r="J11" s="31"/>
      <c r="K11" s="31"/>
      <c r="L11" s="31"/>
      <c r="M11" s="31"/>
    </row>
    <row r="12" spans="1:13" ht="15.95" customHeight="1" x14ac:dyDescent="0.25">
      <c r="A12" s="9"/>
      <c r="B12" s="42">
        <v>3</v>
      </c>
      <c r="C12" s="42">
        <v>350</v>
      </c>
      <c r="D12" s="42">
        <v>150</v>
      </c>
      <c r="E12" s="33"/>
      <c r="F12" s="42">
        <v>3</v>
      </c>
      <c r="G12" s="54">
        <v>32983</v>
      </c>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42" t="s">
        <v>115</v>
      </c>
      <c r="C14" s="42" t="s">
        <v>120</v>
      </c>
      <c r="D14" s="33"/>
      <c r="E14" s="33"/>
      <c r="F14" s="42" t="s">
        <v>118</v>
      </c>
      <c r="G14" s="42" t="s">
        <v>120</v>
      </c>
      <c r="H14" s="33"/>
      <c r="I14" s="36"/>
      <c r="J14" s="31"/>
      <c r="K14" s="31"/>
      <c r="L14" s="31"/>
      <c r="M14" s="31"/>
    </row>
    <row r="15" spans="1:13" ht="15.95" customHeight="1" x14ac:dyDescent="0.25">
      <c r="A15" s="9"/>
      <c r="B15" s="42">
        <v>1</v>
      </c>
      <c r="C15" s="42">
        <v>0.75</v>
      </c>
      <c r="D15" s="33"/>
      <c r="E15" s="33"/>
      <c r="F15" s="42" t="s">
        <v>116</v>
      </c>
      <c r="G15" s="42">
        <v>1</v>
      </c>
      <c r="H15" s="33"/>
      <c r="I15" s="36"/>
      <c r="J15" s="31"/>
      <c r="K15" s="31"/>
      <c r="L15" s="31"/>
      <c r="M15" s="31"/>
    </row>
    <row r="16" spans="1:13" ht="15.95" customHeight="1" x14ac:dyDescent="0.25">
      <c r="A16" s="9"/>
      <c r="B16" s="42">
        <v>2</v>
      </c>
      <c r="C16" s="42">
        <v>1</v>
      </c>
      <c r="D16" s="33"/>
      <c r="E16" s="33"/>
      <c r="F16" s="42" t="s">
        <v>117</v>
      </c>
      <c r="G16" s="42">
        <v>0.8</v>
      </c>
      <c r="H16" s="33"/>
      <c r="I16" s="36"/>
      <c r="J16" s="31"/>
      <c r="K16" s="31"/>
      <c r="L16" s="31"/>
      <c r="M16" s="31"/>
    </row>
    <row r="17" spans="1:13" ht="15.95" customHeight="1" x14ac:dyDescent="0.25">
      <c r="A17" s="9"/>
      <c r="B17" s="42">
        <v>3</v>
      </c>
      <c r="C17" s="42">
        <v>1.125</v>
      </c>
      <c r="D17" s="33"/>
      <c r="E17" s="33"/>
      <c r="F17" s="33"/>
      <c r="G17" s="33"/>
      <c r="H17" s="33"/>
      <c r="I17" s="36"/>
      <c r="J17" s="31"/>
      <c r="K17" s="31"/>
      <c r="L17" s="31"/>
      <c r="M17" s="31"/>
    </row>
    <row r="18" spans="1:13" ht="15.95" customHeight="1" x14ac:dyDescent="0.25">
      <c r="A18" s="28"/>
      <c r="B18" s="33"/>
      <c r="C18" s="33"/>
      <c r="D18" s="33"/>
      <c r="E18" s="33"/>
      <c r="F18" s="33"/>
      <c r="G18" s="33"/>
      <c r="H18" s="33"/>
      <c r="I18" s="36"/>
      <c r="J18" s="31"/>
      <c r="K18" s="31"/>
      <c r="L18" s="31"/>
      <c r="M18" s="31"/>
    </row>
    <row r="19" spans="1:13" ht="15.95" customHeight="1" x14ac:dyDescent="0.25">
      <c r="A19" s="28"/>
      <c r="B19" s="33" t="s">
        <v>121</v>
      </c>
      <c r="C19" s="33"/>
      <c r="D19" s="33"/>
      <c r="E19" s="33"/>
      <c r="F19" s="33"/>
      <c r="G19" s="33"/>
      <c r="H19" s="33"/>
      <c r="I19" s="36"/>
      <c r="J19" s="31"/>
      <c r="K19" s="31"/>
      <c r="L19" s="31"/>
      <c r="M19" s="31"/>
    </row>
    <row r="20" spans="1:13" ht="15.95" customHeight="1" x14ac:dyDescent="0.25">
      <c r="A20" s="26"/>
      <c r="B20" s="33" t="s">
        <v>122</v>
      </c>
      <c r="C20" s="33"/>
      <c r="D20" s="33"/>
      <c r="E20" s="33"/>
      <c r="F20" s="33"/>
      <c r="G20" s="33"/>
      <c r="H20" s="33"/>
      <c r="I20" s="36"/>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2</v>
      </c>
      <c r="B22" s="84" t="s">
        <v>123</v>
      </c>
      <c r="C22" s="84"/>
      <c r="D22" s="84"/>
      <c r="E22" s="84"/>
      <c r="F22" s="84"/>
      <c r="G22" s="84"/>
      <c r="H22" s="84"/>
      <c r="I22" s="38"/>
      <c r="J22" s="31"/>
      <c r="K22" s="31"/>
      <c r="L22" s="31"/>
      <c r="M22" s="31"/>
    </row>
    <row r="23" spans="1:13" ht="15.95" customHeight="1" thickBot="1" x14ac:dyDescent="0.3">
      <c r="A23" s="9">
        <f>INDEX('Point Grid'!$C$8:$I$30,MATCH($A$1,'Point Grid'!$A$8:$A$30,0),MATCH(A22,'Point Grid'!$C$7:$I$7,0))</f>
        <v>2.25</v>
      </c>
      <c r="B23" s="84"/>
      <c r="C23" s="84"/>
      <c r="D23" s="84"/>
      <c r="E23" s="84"/>
      <c r="F23" s="84"/>
      <c r="G23" s="84"/>
      <c r="H23" s="84"/>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6">
    <mergeCell ref="B22:H23"/>
    <mergeCell ref="H1:I1"/>
    <mergeCell ref="B4:H5"/>
    <mergeCell ref="C8:D8"/>
    <mergeCell ref="B7:D7"/>
    <mergeCell ref="B8:B9"/>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20">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52"/>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6" width="11.42578125" style="24" customWidth="1"/>
    <col min="7" max="7" width="12" style="24" customWidth="1"/>
    <col min="8" max="9" width="11.42578125" style="24" customWidth="1"/>
    <col min="10" max="16384" width="9.140625" style="24"/>
  </cols>
  <sheetData>
    <row r="1" spans="1:13" ht="15.95" customHeight="1" x14ac:dyDescent="0.25">
      <c r="A1" s="7">
        <v>9</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Grid'!B:B,MATCH('9'!A1,'Point Grid'!A:A,0))</f>
        <v>2</v>
      </c>
      <c r="B4" s="85" t="s">
        <v>124</v>
      </c>
      <c r="C4" s="85"/>
      <c r="D4" s="85"/>
      <c r="E4" s="85"/>
      <c r="F4" s="85"/>
      <c r="G4" s="85"/>
      <c r="H4" s="85"/>
      <c r="I4" s="36"/>
      <c r="J4" s="31"/>
      <c r="K4" s="31"/>
      <c r="L4" s="31"/>
      <c r="M4" s="31"/>
    </row>
    <row r="5" spans="1:13" ht="15.95" customHeight="1" x14ac:dyDescent="0.25">
      <c r="A5" s="9"/>
      <c r="B5" s="85"/>
      <c r="C5" s="85"/>
      <c r="D5" s="85"/>
      <c r="E5" s="85"/>
      <c r="F5" s="85"/>
      <c r="G5" s="85"/>
      <c r="H5" s="85"/>
      <c r="I5" s="36"/>
      <c r="J5" s="31"/>
      <c r="K5" s="31"/>
      <c r="L5" s="31"/>
      <c r="M5" s="31"/>
    </row>
    <row r="6" spans="1:13" ht="15.95" customHeight="1" x14ac:dyDescent="0.25">
      <c r="A6" s="9"/>
      <c r="B6" s="85"/>
      <c r="C6" s="85"/>
      <c r="D6" s="85"/>
      <c r="E6" s="85"/>
      <c r="F6" s="85"/>
      <c r="G6" s="85"/>
      <c r="H6" s="85"/>
      <c r="I6" s="36"/>
      <c r="J6" s="31"/>
      <c r="K6" s="31"/>
      <c r="L6" s="31"/>
      <c r="M6" s="31"/>
    </row>
    <row r="7" spans="1:13" ht="15.95" customHeight="1" x14ac:dyDescent="0.25">
      <c r="A7" s="9"/>
      <c r="B7" s="85"/>
      <c r="C7" s="85"/>
      <c r="D7" s="85"/>
      <c r="E7" s="85"/>
      <c r="F7" s="85"/>
      <c r="G7" s="85"/>
      <c r="H7" s="85"/>
      <c r="I7" s="36"/>
      <c r="J7" s="31"/>
      <c r="K7" s="31"/>
      <c r="L7" s="31"/>
      <c r="M7" s="31"/>
    </row>
    <row r="8" spans="1:13" ht="15.95" customHeight="1" x14ac:dyDescent="0.25">
      <c r="A8" s="9"/>
      <c r="B8" s="85"/>
      <c r="C8" s="85"/>
      <c r="D8" s="85"/>
      <c r="E8" s="85"/>
      <c r="F8" s="85"/>
      <c r="G8" s="85"/>
      <c r="H8" s="85"/>
      <c r="I8" s="36"/>
      <c r="J8" s="31"/>
      <c r="K8" s="31"/>
      <c r="L8" s="31"/>
      <c r="M8" s="31"/>
    </row>
    <row r="9" spans="1:13" ht="15.95" customHeight="1" x14ac:dyDescent="0.25">
      <c r="A9" s="9"/>
      <c r="B9" s="85"/>
      <c r="C9" s="85"/>
      <c r="D9" s="85"/>
      <c r="E9" s="85"/>
      <c r="F9" s="85"/>
      <c r="G9" s="85"/>
      <c r="H9" s="85"/>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9"/>
      <c r="B15" s="33"/>
      <c r="C15" s="33"/>
      <c r="D15" s="33"/>
      <c r="E15" s="33"/>
      <c r="F15" s="33"/>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9"/>
      <c r="B18" s="33"/>
      <c r="C18" s="33"/>
      <c r="D18" s="33"/>
      <c r="E18" s="33"/>
      <c r="F18" s="33"/>
      <c r="G18" s="33"/>
      <c r="H18" s="33"/>
      <c r="I18" s="36"/>
      <c r="J18" s="31"/>
      <c r="K18" s="31"/>
      <c r="L18" s="31"/>
      <c r="M18" s="31"/>
    </row>
    <row r="19" spans="1:13" ht="15.95" customHeight="1" x14ac:dyDescent="0.25">
      <c r="A19" s="9"/>
      <c r="B19" s="33"/>
      <c r="C19" s="33"/>
      <c r="D19" s="33"/>
      <c r="E19" s="33"/>
      <c r="F19" s="33"/>
      <c r="G19" s="33"/>
      <c r="H19" s="33"/>
      <c r="I19" s="36"/>
      <c r="J19" s="31"/>
      <c r="K19" s="31"/>
      <c r="L19" s="31"/>
      <c r="M19" s="31"/>
    </row>
    <row r="20" spans="1:13" ht="15.95" customHeight="1" x14ac:dyDescent="0.25">
      <c r="A20" s="9"/>
      <c r="B20" s="33"/>
      <c r="C20" s="33"/>
      <c r="D20" s="33"/>
      <c r="E20" s="33"/>
      <c r="F20" s="33"/>
      <c r="G20" s="33"/>
      <c r="H20" s="33"/>
      <c r="I20" s="36"/>
      <c r="J20" s="31"/>
      <c r="K20" s="31"/>
      <c r="L20" s="31"/>
      <c r="M20" s="31"/>
    </row>
    <row r="21" spans="1:13" ht="15.95" customHeight="1" x14ac:dyDescent="0.25">
      <c r="A21" s="9"/>
      <c r="B21" s="33"/>
      <c r="C21" s="33"/>
      <c r="D21" s="33"/>
      <c r="E21" s="33"/>
      <c r="F21" s="33"/>
      <c r="G21" s="33"/>
      <c r="H21" s="33"/>
      <c r="I21" s="36"/>
      <c r="J21" s="31"/>
      <c r="K21" s="31"/>
      <c r="L21" s="31"/>
      <c r="M21" s="31"/>
    </row>
    <row r="22" spans="1:13" ht="15.95" customHeight="1" x14ac:dyDescent="0.25">
      <c r="A22" s="9"/>
      <c r="B22" s="33"/>
      <c r="C22" s="33"/>
      <c r="D22" s="33"/>
      <c r="E22" s="33"/>
      <c r="F22" s="33"/>
      <c r="G22" s="33"/>
      <c r="H22" s="33"/>
      <c r="I22" s="36"/>
      <c r="J22" s="31"/>
      <c r="K22" s="31"/>
      <c r="L22" s="31"/>
      <c r="M22" s="31"/>
    </row>
    <row r="23" spans="1:13" ht="15.95" customHeight="1" x14ac:dyDescent="0.25">
      <c r="A23" s="9"/>
      <c r="B23" s="33"/>
      <c r="C23" s="33"/>
      <c r="D23" s="33"/>
      <c r="E23" s="33"/>
      <c r="F23" s="33"/>
      <c r="G23" s="33"/>
      <c r="H23" s="33"/>
      <c r="I23" s="36"/>
      <c r="J23" s="31"/>
      <c r="K23" s="31"/>
      <c r="L23" s="31"/>
      <c r="M23" s="31"/>
    </row>
    <row r="24" spans="1:13" ht="15.95" customHeight="1" x14ac:dyDescent="0.25">
      <c r="A24" s="9"/>
      <c r="B24" s="33"/>
      <c r="C24" s="33"/>
      <c r="D24" s="33"/>
      <c r="E24" s="33"/>
      <c r="F24" s="33"/>
      <c r="G24" s="33"/>
      <c r="H24" s="33"/>
      <c r="I24" s="36"/>
      <c r="J24" s="31"/>
      <c r="K24" s="31"/>
      <c r="L24" s="31"/>
      <c r="M24" s="31"/>
    </row>
    <row r="25" spans="1:13" ht="15.95" customHeight="1" x14ac:dyDescent="0.25">
      <c r="A25" s="9"/>
      <c r="B25" s="33"/>
      <c r="C25" s="33"/>
      <c r="D25" s="33"/>
      <c r="E25" s="33"/>
      <c r="F25" s="33"/>
      <c r="G25" s="33"/>
      <c r="H25" s="33"/>
      <c r="I25" s="36"/>
      <c r="J25" s="31"/>
      <c r="K25" s="31"/>
      <c r="L25" s="31"/>
      <c r="M25" s="31"/>
    </row>
    <row r="26" spans="1:13" ht="15.95" customHeight="1" x14ac:dyDescent="0.25">
      <c r="A26" s="9"/>
      <c r="B26" s="33"/>
      <c r="C26" s="33"/>
      <c r="D26" s="33"/>
      <c r="E26" s="33"/>
      <c r="F26" s="33"/>
      <c r="G26" s="33"/>
      <c r="H26" s="33"/>
      <c r="I26" s="36"/>
      <c r="J26" s="31"/>
      <c r="K26" s="31"/>
      <c r="L26" s="31"/>
      <c r="M26" s="31"/>
    </row>
    <row r="27" spans="1:13" ht="15.95" customHeight="1" x14ac:dyDescent="0.25">
      <c r="A27" s="9"/>
      <c r="B27" s="33"/>
      <c r="C27" s="33"/>
      <c r="D27" s="33"/>
      <c r="E27" s="33"/>
      <c r="F27" s="33"/>
      <c r="G27" s="33"/>
      <c r="H27" s="33"/>
      <c r="I27" s="36"/>
      <c r="J27" s="31"/>
      <c r="K27" s="31"/>
      <c r="L27" s="31"/>
      <c r="M27" s="31"/>
    </row>
    <row r="28" spans="1:13" ht="15.95" customHeight="1" x14ac:dyDescent="0.25">
      <c r="A28" s="9"/>
      <c r="B28" s="33"/>
      <c r="C28" s="33"/>
      <c r="D28" s="33"/>
      <c r="E28" s="33"/>
      <c r="F28" s="33"/>
      <c r="G28" s="33"/>
      <c r="H28" s="33"/>
      <c r="I28" s="36"/>
      <c r="J28" s="31"/>
      <c r="K28" s="31"/>
      <c r="L28" s="31"/>
      <c r="M28" s="31"/>
    </row>
    <row r="29" spans="1:13" ht="15.95" customHeight="1" x14ac:dyDescent="0.25">
      <c r="A29" s="9"/>
      <c r="B29" s="33"/>
      <c r="C29" s="33"/>
      <c r="D29" s="33"/>
      <c r="E29" s="33"/>
      <c r="F29" s="33"/>
      <c r="G29" s="33"/>
      <c r="H29" s="33"/>
      <c r="I29" s="36"/>
      <c r="J29" s="31"/>
      <c r="K29" s="31"/>
      <c r="L29" s="31"/>
      <c r="M29" s="31"/>
    </row>
    <row r="30" spans="1:13" ht="15.95" customHeight="1" x14ac:dyDescent="0.25">
      <c r="A30" s="9"/>
      <c r="B30" s="33"/>
      <c r="C30" s="33"/>
      <c r="D30" s="33"/>
      <c r="E30" s="33"/>
      <c r="F30" s="33"/>
      <c r="G30" s="33"/>
      <c r="H30" s="33"/>
      <c r="I30" s="36"/>
      <c r="J30" s="31"/>
      <c r="K30" s="31"/>
      <c r="L30" s="31"/>
      <c r="M30" s="31"/>
    </row>
    <row r="31" spans="1:13" ht="15.95" customHeight="1" x14ac:dyDescent="0.25">
      <c r="A31" s="9"/>
      <c r="B31" s="33"/>
      <c r="C31" s="33"/>
      <c r="D31" s="33"/>
      <c r="E31" s="33"/>
      <c r="F31" s="33"/>
      <c r="G31" s="33"/>
      <c r="H31" s="33"/>
      <c r="I31" s="36"/>
      <c r="J31" s="31"/>
      <c r="K31" s="31"/>
      <c r="L31" s="31"/>
      <c r="M31" s="31"/>
    </row>
    <row r="32" spans="1:13" ht="15.95" customHeight="1" x14ac:dyDescent="0.25">
      <c r="A32" s="9"/>
      <c r="B32" s="33"/>
      <c r="C32" s="33"/>
      <c r="D32" s="33"/>
      <c r="E32" s="33"/>
      <c r="F32" s="33"/>
      <c r="G32" s="33"/>
      <c r="H32" s="33"/>
      <c r="I32" s="36"/>
      <c r="J32" s="31"/>
      <c r="K32" s="31"/>
      <c r="L32" s="31"/>
      <c r="M32" s="31"/>
    </row>
    <row r="33" spans="1:13" ht="15.95" customHeight="1" x14ac:dyDescent="0.25">
      <c r="A33" s="9"/>
      <c r="B33" s="33"/>
      <c r="C33" s="33"/>
      <c r="D33" s="33"/>
      <c r="E33" s="33"/>
      <c r="F33" s="33"/>
      <c r="G33" s="33"/>
      <c r="H33" s="33"/>
      <c r="I33" s="36"/>
      <c r="J33" s="31"/>
      <c r="K33" s="31"/>
      <c r="L33" s="31"/>
      <c r="M33" s="31"/>
    </row>
    <row r="34" spans="1:13" ht="15.95" customHeight="1" x14ac:dyDescent="0.25">
      <c r="A34" s="9"/>
      <c r="B34" s="33"/>
      <c r="C34" s="33"/>
      <c r="D34" s="33"/>
      <c r="E34" s="33"/>
      <c r="F34" s="33"/>
      <c r="G34" s="33"/>
      <c r="H34" s="33"/>
      <c r="I34" s="36"/>
      <c r="J34" s="31"/>
      <c r="K34" s="31"/>
      <c r="L34" s="31"/>
      <c r="M34" s="31"/>
    </row>
    <row r="35" spans="1:13" ht="15.95" customHeight="1" x14ac:dyDescent="0.25">
      <c r="A35" s="29"/>
      <c r="B35" s="37"/>
      <c r="C35" s="37"/>
      <c r="D35" s="37"/>
      <c r="E35" s="37"/>
      <c r="F35" s="37"/>
      <c r="G35" s="37"/>
      <c r="H35" s="37"/>
      <c r="I35" s="38"/>
      <c r="J35" s="31"/>
      <c r="K35" s="31"/>
      <c r="L35" s="31"/>
      <c r="M35" s="31"/>
    </row>
    <row r="36" spans="1:13" ht="15.95" customHeight="1" x14ac:dyDescent="0.25">
      <c r="A36" s="26" t="s">
        <v>2</v>
      </c>
      <c r="B36" s="84" t="s">
        <v>125</v>
      </c>
      <c r="C36" s="84"/>
      <c r="D36" s="84"/>
      <c r="E36" s="84"/>
      <c r="F36" s="84"/>
      <c r="G36" s="84"/>
      <c r="H36" s="84"/>
      <c r="I36" s="38"/>
      <c r="J36" s="31"/>
      <c r="K36" s="31"/>
      <c r="L36" s="31"/>
      <c r="M36" s="31"/>
    </row>
    <row r="37" spans="1:13" ht="15.95" customHeight="1" thickBot="1" x14ac:dyDescent="0.3">
      <c r="A37" s="9">
        <f>INDEX('Point Grid'!$C$8:$I$30,MATCH($A$1,'Point Grid'!$A$8:$A$30,0),MATCH(A36,'Point Grid'!$C$7:$I$7,0))</f>
        <v>2</v>
      </c>
      <c r="B37" s="84"/>
      <c r="C37" s="84"/>
      <c r="D37" s="84"/>
      <c r="E37" s="84"/>
      <c r="F37" s="84"/>
      <c r="G37" s="84"/>
      <c r="H37" s="84"/>
      <c r="I37" s="38"/>
      <c r="J37" s="31"/>
      <c r="K37" s="31"/>
      <c r="L37" s="31"/>
      <c r="M37" s="31"/>
    </row>
    <row r="38" spans="1:13" ht="15.95" customHeight="1" thickBot="1" x14ac:dyDescent="0.3">
      <c r="A38" s="5"/>
      <c r="B38" s="37"/>
      <c r="C38" s="37"/>
      <c r="D38" s="37"/>
      <c r="E38" s="37"/>
      <c r="F38" s="37"/>
      <c r="G38" s="37"/>
      <c r="H38" s="37"/>
      <c r="I38" s="38"/>
      <c r="J38" s="31"/>
      <c r="K38" s="31"/>
      <c r="L38" s="31"/>
      <c r="M38" s="31"/>
    </row>
    <row r="39" spans="1:13" ht="15.95" customHeight="1" thickBot="1" x14ac:dyDescent="0.3">
      <c r="A39" s="30"/>
      <c r="B39" s="39"/>
      <c r="C39" s="39"/>
      <c r="D39" s="39"/>
      <c r="E39" s="39"/>
      <c r="F39" s="39"/>
      <c r="G39" s="39"/>
      <c r="H39" s="39"/>
      <c r="I39" s="40"/>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sheetData>
  <mergeCells count="3">
    <mergeCell ref="H1:I1"/>
    <mergeCell ref="B36:H37"/>
    <mergeCell ref="B4:H9"/>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51"/>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5" width="6.28515625" style="24" customWidth="1"/>
    <col min="6" max="8" width="18.140625" style="24" customWidth="1"/>
    <col min="9" max="9" width="11.42578125" style="24" customWidth="1"/>
    <col min="10" max="16384" width="9.140625" style="24"/>
  </cols>
  <sheetData>
    <row r="1" spans="1:13" ht="15.95" customHeight="1" x14ac:dyDescent="0.25">
      <c r="A1" s="7">
        <v>10</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Grid'!B:B,MATCH('10'!A1,'Point Grid'!A:A,0))</f>
        <v>2.25</v>
      </c>
      <c r="B4" s="84" t="s">
        <v>126</v>
      </c>
      <c r="C4" s="84"/>
      <c r="D4" s="84"/>
      <c r="E4" s="84"/>
      <c r="F4" s="84"/>
      <c r="G4" s="84"/>
      <c r="H4" s="84"/>
      <c r="I4" s="36"/>
      <c r="J4" s="31"/>
      <c r="K4" s="31"/>
      <c r="L4" s="31"/>
      <c r="M4" s="31"/>
    </row>
    <row r="5" spans="1:13" ht="15.95" customHeight="1" x14ac:dyDescent="0.25">
      <c r="A5" s="9"/>
      <c r="B5" s="84"/>
      <c r="C5" s="84"/>
      <c r="D5" s="84"/>
      <c r="E5" s="84"/>
      <c r="F5" s="84"/>
      <c r="G5" s="84"/>
      <c r="H5" s="84"/>
      <c r="I5" s="36"/>
      <c r="J5" s="31"/>
      <c r="K5" s="31"/>
      <c r="L5" s="31"/>
      <c r="M5" s="31"/>
    </row>
    <row r="6" spans="1:13" ht="15.95" customHeight="1" x14ac:dyDescent="0.25">
      <c r="A6" s="26"/>
      <c r="B6" s="33"/>
      <c r="C6" s="33"/>
      <c r="D6" s="33"/>
      <c r="E6" s="33"/>
      <c r="F6" s="33"/>
      <c r="G6" s="33"/>
      <c r="H6" s="33"/>
      <c r="I6" s="36"/>
      <c r="J6" s="31"/>
      <c r="K6" s="31"/>
      <c r="L6" s="31"/>
      <c r="M6" s="31"/>
    </row>
    <row r="7" spans="1:13" ht="15.95" customHeight="1" x14ac:dyDescent="0.25">
      <c r="A7" s="29"/>
      <c r="B7" s="37"/>
      <c r="C7" s="37"/>
      <c r="D7" s="37"/>
      <c r="E7" s="37"/>
      <c r="F7" s="37"/>
      <c r="G7" s="37"/>
      <c r="H7" s="37"/>
      <c r="I7" s="38"/>
      <c r="J7" s="31"/>
      <c r="K7" s="31"/>
      <c r="L7" s="31"/>
      <c r="M7" s="31"/>
    </row>
    <row r="8" spans="1:13" ht="15.95" customHeight="1" x14ac:dyDescent="0.25">
      <c r="A8" s="26" t="s">
        <v>2</v>
      </c>
      <c r="B8" s="84" t="s">
        <v>283</v>
      </c>
      <c r="C8" s="84"/>
      <c r="D8" s="84"/>
      <c r="E8" s="84"/>
      <c r="F8" s="84"/>
      <c r="G8" s="84"/>
      <c r="H8" s="84"/>
      <c r="I8" s="38"/>
      <c r="J8" s="31"/>
      <c r="K8" s="31"/>
      <c r="L8" s="31"/>
      <c r="M8" s="31"/>
    </row>
    <row r="9" spans="1:13" ht="15.95" customHeight="1" thickBot="1" x14ac:dyDescent="0.3">
      <c r="A9" s="9">
        <f>INDEX('Point Grid'!$C$8:$I$30,MATCH($A$1,'Point Grid'!$A$8:$A$30,0),MATCH(A8,'Point Grid'!$C$7:$I$7,0))</f>
        <v>0.75</v>
      </c>
      <c r="B9" s="84"/>
      <c r="C9" s="84"/>
      <c r="D9" s="84"/>
      <c r="E9" s="84"/>
      <c r="F9" s="84"/>
      <c r="G9" s="84"/>
      <c r="H9" s="84"/>
      <c r="I9" s="38"/>
      <c r="J9" s="31"/>
      <c r="K9" s="31"/>
      <c r="L9" s="31"/>
      <c r="M9" s="31"/>
    </row>
    <row r="10" spans="1:13" ht="15.95" customHeight="1" thickBot="1" x14ac:dyDescent="0.3">
      <c r="A10" s="5"/>
      <c r="B10" s="37"/>
      <c r="C10" s="37"/>
      <c r="D10" s="37"/>
      <c r="E10" s="37"/>
      <c r="F10" s="37"/>
      <c r="G10" s="37"/>
      <c r="H10" s="37"/>
      <c r="I10" s="38"/>
      <c r="J10" s="31"/>
      <c r="K10" s="31"/>
      <c r="L10" s="31"/>
      <c r="M10" s="31"/>
    </row>
    <row r="11" spans="1:13" ht="15.95" customHeight="1" x14ac:dyDescent="0.25">
      <c r="A11" s="29"/>
      <c r="B11" s="37"/>
      <c r="C11" s="37"/>
      <c r="D11" s="37"/>
      <c r="E11" s="37"/>
      <c r="F11" s="37"/>
      <c r="G11" s="37"/>
      <c r="H11" s="37"/>
      <c r="I11" s="38"/>
      <c r="J11" s="31"/>
      <c r="K11" s="31"/>
      <c r="L11" s="31"/>
      <c r="M11" s="31"/>
    </row>
    <row r="12" spans="1:13" ht="15.95" customHeight="1" x14ac:dyDescent="0.25">
      <c r="A12" s="26" t="s">
        <v>3</v>
      </c>
      <c r="B12" s="85" t="s">
        <v>127</v>
      </c>
      <c r="C12" s="85"/>
      <c r="D12" s="85"/>
      <c r="E12" s="85"/>
      <c r="F12" s="85"/>
      <c r="G12" s="85"/>
      <c r="H12" s="85"/>
      <c r="I12" s="38"/>
      <c r="J12" s="31"/>
      <c r="K12" s="31"/>
      <c r="L12" s="31"/>
      <c r="M12" s="31"/>
    </row>
    <row r="13" spans="1:13" ht="15.95" customHeight="1" thickBot="1" x14ac:dyDescent="0.3">
      <c r="A13" s="9">
        <f>INDEX('Point Grid'!$C$8:$I$30,MATCH($A$1,'Point Grid'!$A$8:$A$30,0),MATCH(A12,'Point Grid'!$C$7:$I$7,0))</f>
        <v>0.5</v>
      </c>
      <c r="B13" s="85"/>
      <c r="C13" s="85"/>
      <c r="D13" s="85"/>
      <c r="E13" s="85"/>
      <c r="F13" s="85"/>
      <c r="G13" s="85"/>
      <c r="H13" s="85"/>
      <c r="I13" s="38"/>
      <c r="J13" s="31"/>
      <c r="K13" s="31"/>
      <c r="L13" s="31"/>
      <c r="M13" s="31"/>
    </row>
    <row r="14" spans="1:13" ht="15.95" customHeight="1" thickBot="1" x14ac:dyDescent="0.3">
      <c r="A14" s="5"/>
      <c r="B14" s="37"/>
      <c r="C14" s="37"/>
      <c r="D14" s="37"/>
      <c r="E14" s="37"/>
      <c r="F14" s="37"/>
      <c r="G14" s="37"/>
      <c r="H14" s="37"/>
      <c r="I14" s="38"/>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4</v>
      </c>
      <c r="B16" s="84" t="s">
        <v>128</v>
      </c>
      <c r="C16" s="84"/>
      <c r="D16" s="84"/>
      <c r="E16" s="84"/>
      <c r="F16" s="84"/>
      <c r="G16" s="84"/>
      <c r="H16" s="84"/>
      <c r="I16" s="38"/>
      <c r="J16" s="31"/>
      <c r="K16" s="31"/>
      <c r="L16" s="31"/>
      <c r="M16" s="31"/>
    </row>
    <row r="17" spans="1:13" ht="15.95" customHeight="1" thickBot="1" x14ac:dyDescent="0.3">
      <c r="A17" s="9">
        <f>INDEX('Point Grid'!$C$8:$I$30,MATCH($A$1,'Point Grid'!$A$8:$A$30,0),MATCH(A16,'Point Grid'!$C$7:$I$7,0))</f>
        <v>1</v>
      </c>
      <c r="B17" s="84"/>
      <c r="C17" s="84"/>
      <c r="D17" s="84"/>
      <c r="E17" s="84"/>
      <c r="F17" s="84"/>
      <c r="G17" s="84"/>
      <c r="H17" s="84"/>
      <c r="I17" s="38"/>
      <c r="J17" s="31"/>
      <c r="K17" s="31"/>
      <c r="L17" s="31"/>
      <c r="M17" s="31"/>
    </row>
    <row r="18" spans="1:13" ht="17.100000000000001" customHeight="1" thickBot="1" x14ac:dyDescent="0.3">
      <c r="A18" s="5"/>
      <c r="B18" s="37"/>
      <c r="C18" s="37"/>
      <c r="D18" s="37"/>
      <c r="E18" s="37"/>
      <c r="F18" s="37"/>
      <c r="G18" s="37"/>
      <c r="H18" s="37"/>
      <c r="I18" s="38"/>
      <c r="J18" s="31"/>
      <c r="K18" s="31"/>
      <c r="L18" s="31"/>
      <c r="M18" s="31"/>
    </row>
    <row r="19" spans="1:13" s="50" customFormat="1" ht="45" x14ac:dyDescent="0.25">
      <c r="A19" s="61"/>
      <c r="B19" s="62" t="s">
        <v>129</v>
      </c>
      <c r="C19" s="62" t="s">
        <v>130</v>
      </c>
      <c r="D19" s="62" t="s">
        <v>131</v>
      </c>
      <c r="E19" s="63"/>
      <c r="F19" s="62" t="s">
        <v>132</v>
      </c>
      <c r="G19" s="62" t="s">
        <v>130</v>
      </c>
      <c r="H19" s="62" t="s">
        <v>131</v>
      </c>
      <c r="I19" s="64"/>
      <c r="J19" s="49"/>
      <c r="K19" s="49"/>
      <c r="L19" s="49"/>
      <c r="M19" s="49"/>
    </row>
    <row r="20" spans="1:13" ht="17.100000000000001" customHeight="1" x14ac:dyDescent="0.25">
      <c r="A20" s="29"/>
      <c r="B20" s="60">
        <v>1</v>
      </c>
      <c r="C20" s="60">
        <v>150</v>
      </c>
      <c r="D20" s="76">
        <v>1.35</v>
      </c>
      <c r="E20" s="37"/>
      <c r="F20" s="60" t="s">
        <v>134</v>
      </c>
      <c r="G20" s="60">
        <v>250</v>
      </c>
      <c r="H20" s="76">
        <v>0.87</v>
      </c>
      <c r="I20" s="38"/>
      <c r="J20" s="31"/>
      <c r="K20" s="31"/>
      <c r="L20" s="31"/>
      <c r="M20" s="31"/>
    </row>
    <row r="21" spans="1:13" ht="17.100000000000001" customHeight="1" x14ac:dyDescent="0.25">
      <c r="A21" s="29"/>
      <c r="B21" s="60">
        <v>2</v>
      </c>
      <c r="C21" s="60">
        <v>500</v>
      </c>
      <c r="D21" s="76">
        <v>1</v>
      </c>
      <c r="E21" s="37"/>
      <c r="F21" s="60" t="s">
        <v>135</v>
      </c>
      <c r="G21" s="60">
        <v>300</v>
      </c>
      <c r="H21" s="76">
        <v>1.25</v>
      </c>
      <c r="I21" s="38"/>
      <c r="J21" s="31"/>
      <c r="K21" s="31"/>
      <c r="L21" s="31"/>
      <c r="M21" s="31"/>
    </row>
    <row r="22" spans="1:13" ht="17.100000000000001" customHeight="1" x14ac:dyDescent="0.25">
      <c r="A22" s="29"/>
      <c r="B22" s="60">
        <v>3</v>
      </c>
      <c r="C22" s="60">
        <v>100</v>
      </c>
      <c r="D22" s="76">
        <v>0.99</v>
      </c>
      <c r="E22" s="37"/>
      <c r="F22" s="60" t="s">
        <v>136</v>
      </c>
      <c r="G22" s="60">
        <v>200</v>
      </c>
      <c r="H22" s="76">
        <v>1</v>
      </c>
      <c r="I22" s="38"/>
      <c r="J22" s="31"/>
      <c r="K22" s="31"/>
      <c r="L22" s="31"/>
      <c r="M22" s="31"/>
    </row>
    <row r="23" spans="1:13" ht="17.100000000000001" customHeight="1" x14ac:dyDescent="0.25">
      <c r="A23" s="29"/>
      <c r="B23" s="60" t="s">
        <v>133</v>
      </c>
      <c r="C23" s="60">
        <v>750</v>
      </c>
      <c r="D23" s="76">
        <v>1.069</v>
      </c>
      <c r="E23" s="37"/>
      <c r="F23" s="60" t="s">
        <v>133</v>
      </c>
      <c r="G23" s="60">
        <v>750</v>
      </c>
      <c r="H23" s="76">
        <v>1.0569999999999999</v>
      </c>
      <c r="I23" s="38"/>
      <c r="J23" s="31"/>
      <c r="K23" s="31"/>
      <c r="L23" s="31"/>
      <c r="M23" s="31"/>
    </row>
    <row r="24" spans="1:13" ht="17.100000000000001" customHeight="1" x14ac:dyDescent="0.25">
      <c r="A24" s="29"/>
      <c r="B24" s="37"/>
      <c r="C24" s="37"/>
      <c r="D24" s="37"/>
      <c r="E24" s="37"/>
      <c r="F24" s="37"/>
      <c r="G24" s="37"/>
      <c r="H24" s="37"/>
      <c r="I24" s="38"/>
      <c r="J24" s="31"/>
      <c r="K24" s="31"/>
      <c r="L24" s="31"/>
      <c r="M24" s="31"/>
    </row>
    <row r="25" spans="1:13" s="50" customFormat="1" ht="29.1" customHeight="1" x14ac:dyDescent="0.25">
      <c r="A25" s="61"/>
      <c r="B25" s="62" t="s">
        <v>137</v>
      </c>
      <c r="C25" s="62" t="s">
        <v>130</v>
      </c>
      <c r="D25" s="62" t="s">
        <v>131</v>
      </c>
      <c r="E25" s="63"/>
      <c r="F25" s="63"/>
      <c r="G25" s="63"/>
      <c r="H25" s="63"/>
      <c r="I25" s="64"/>
      <c r="J25" s="49"/>
      <c r="K25" s="49"/>
      <c r="L25" s="49"/>
      <c r="M25" s="49"/>
    </row>
    <row r="26" spans="1:13" ht="17.100000000000001" customHeight="1" x14ac:dyDescent="0.25">
      <c r="A26" s="29"/>
      <c r="B26" s="60" t="s">
        <v>138</v>
      </c>
      <c r="C26" s="60">
        <v>450</v>
      </c>
      <c r="D26" s="76">
        <v>0.05</v>
      </c>
      <c r="E26" s="37"/>
      <c r="F26" s="37"/>
      <c r="G26" s="37"/>
      <c r="H26" s="37"/>
      <c r="I26" s="38"/>
      <c r="J26" s="31"/>
      <c r="K26" s="31"/>
      <c r="L26" s="31"/>
      <c r="M26" s="31"/>
    </row>
    <row r="27" spans="1:13" ht="17.100000000000001" customHeight="1" x14ac:dyDescent="0.25">
      <c r="A27" s="29"/>
      <c r="B27" s="60" t="s">
        <v>139</v>
      </c>
      <c r="C27" s="60">
        <v>300</v>
      </c>
      <c r="D27" s="76">
        <v>0</v>
      </c>
      <c r="E27" s="37"/>
      <c r="F27" s="37"/>
      <c r="G27" s="37"/>
      <c r="H27" s="37"/>
      <c r="I27" s="38"/>
      <c r="J27" s="31"/>
      <c r="K27" s="31"/>
      <c r="L27" s="31"/>
      <c r="M27" s="31"/>
    </row>
    <row r="28" spans="1:13" ht="17.100000000000001" customHeight="1" x14ac:dyDescent="0.25">
      <c r="A28" s="29"/>
      <c r="B28" s="60" t="s">
        <v>133</v>
      </c>
      <c r="C28" s="60">
        <v>750</v>
      </c>
      <c r="D28" s="76">
        <v>0.03</v>
      </c>
      <c r="E28" s="37"/>
      <c r="F28" s="37"/>
      <c r="G28" s="37"/>
      <c r="H28" s="37"/>
      <c r="I28" s="38"/>
      <c r="J28" s="31"/>
      <c r="K28" s="31"/>
      <c r="L28" s="31"/>
      <c r="M28" s="31"/>
    </row>
    <row r="29" spans="1:13" ht="17.100000000000001" customHeight="1" x14ac:dyDescent="0.25">
      <c r="A29" s="29"/>
      <c r="B29" s="37"/>
      <c r="C29" s="37"/>
      <c r="D29" s="37"/>
      <c r="E29" s="37"/>
      <c r="F29" s="37"/>
      <c r="G29" s="37"/>
      <c r="H29" s="37"/>
      <c r="I29" s="38"/>
      <c r="J29" s="31"/>
      <c r="K29" s="31"/>
      <c r="L29" s="31"/>
      <c r="M29" s="31"/>
    </row>
    <row r="30" spans="1:13" ht="17.100000000000001" customHeight="1" x14ac:dyDescent="0.25">
      <c r="A30" s="29"/>
      <c r="B30" s="37" t="s">
        <v>140</v>
      </c>
      <c r="C30" s="37"/>
      <c r="D30" s="37"/>
      <c r="E30" s="37"/>
      <c r="F30" s="37" t="s">
        <v>144</v>
      </c>
      <c r="G30" s="37"/>
      <c r="H30" s="37"/>
      <c r="I30" s="38"/>
      <c r="J30" s="31"/>
      <c r="K30" s="31"/>
      <c r="L30" s="31"/>
      <c r="M30" s="31"/>
    </row>
    <row r="31" spans="1:13" ht="17.100000000000001" customHeight="1" x14ac:dyDescent="0.25">
      <c r="A31" s="29"/>
      <c r="B31" s="37" t="s">
        <v>141</v>
      </c>
      <c r="C31" s="37"/>
      <c r="D31" s="37"/>
      <c r="E31" s="37"/>
      <c r="F31" s="37" t="s">
        <v>145</v>
      </c>
      <c r="G31" s="37"/>
      <c r="H31" s="37"/>
      <c r="I31" s="38"/>
      <c r="J31" s="31"/>
      <c r="K31" s="31"/>
      <c r="L31" s="31"/>
      <c r="M31" s="31"/>
    </row>
    <row r="32" spans="1:13" ht="17.100000000000001" customHeight="1" x14ac:dyDescent="0.25">
      <c r="A32" s="29"/>
      <c r="B32" s="37" t="s">
        <v>142</v>
      </c>
      <c r="C32" s="37"/>
      <c r="D32" s="37"/>
      <c r="E32" s="37"/>
      <c r="F32" s="37" t="s">
        <v>146</v>
      </c>
      <c r="G32" s="37"/>
      <c r="H32" s="37"/>
      <c r="I32" s="38"/>
      <c r="J32" s="31"/>
      <c r="K32" s="31"/>
      <c r="L32" s="31"/>
      <c r="M32" s="31"/>
    </row>
    <row r="33" spans="1:13" ht="15.95" customHeight="1" x14ac:dyDescent="0.25">
      <c r="A33" s="29"/>
      <c r="B33" s="37" t="s">
        <v>143</v>
      </c>
      <c r="C33" s="37"/>
      <c r="D33" s="37"/>
      <c r="E33" s="37"/>
      <c r="F33" s="37"/>
      <c r="G33" s="37" t="s">
        <v>147</v>
      </c>
      <c r="H33" s="37"/>
      <c r="I33" s="38"/>
      <c r="J33" s="31"/>
      <c r="K33" s="31"/>
      <c r="L33" s="31"/>
      <c r="M33" s="31"/>
    </row>
    <row r="34" spans="1:13" ht="15.95" customHeight="1" x14ac:dyDescent="0.25">
      <c r="A34" s="29"/>
      <c r="B34" s="37"/>
      <c r="C34" s="37"/>
      <c r="D34" s="37"/>
      <c r="E34" s="37"/>
      <c r="F34" s="37"/>
      <c r="G34" s="37" t="s">
        <v>148</v>
      </c>
      <c r="H34" s="37"/>
      <c r="I34" s="38"/>
      <c r="J34" s="31"/>
      <c r="K34" s="31"/>
      <c r="L34" s="31"/>
      <c r="M34" s="31"/>
    </row>
    <row r="35" spans="1:13" ht="15.95" customHeight="1" x14ac:dyDescent="0.25">
      <c r="A35" s="29"/>
      <c r="B35" s="65"/>
      <c r="C35" s="65"/>
      <c r="D35" s="65"/>
      <c r="E35" s="65"/>
      <c r="F35" s="65"/>
      <c r="G35" s="65" t="s">
        <v>149</v>
      </c>
      <c r="H35" s="65"/>
      <c r="I35" s="38"/>
      <c r="J35" s="31"/>
      <c r="K35" s="31"/>
      <c r="L35" s="31"/>
      <c r="M35" s="31"/>
    </row>
    <row r="36" spans="1:13" ht="15.95" customHeight="1" x14ac:dyDescent="0.25">
      <c r="A36" s="29"/>
      <c r="B36" s="65"/>
      <c r="C36" s="65"/>
      <c r="D36" s="65"/>
      <c r="E36" s="65"/>
      <c r="F36" s="65"/>
      <c r="G36" s="65" t="s">
        <v>150</v>
      </c>
      <c r="H36" s="65"/>
      <c r="I36" s="38"/>
      <c r="J36" s="31"/>
      <c r="K36" s="31"/>
      <c r="L36" s="31"/>
      <c r="M36" s="31"/>
    </row>
    <row r="37" spans="1:13" ht="15.95" customHeight="1" x14ac:dyDescent="0.25">
      <c r="A37" s="29"/>
      <c r="B37" s="37"/>
      <c r="C37" s="37"/>
      <c r="D37" s="37"/>
      <c r="E37" s="37"/>
      <c r="F37" s="37"/>
      <c r="G37" s="37" t="s">
        <v>151</v>
      </c>
      <c r="H37" s="37"/>
      <c r="I37" s="38"/>
      <c r="J37" s="31"/>
      <c r="K37" s="31"/>
      <c r="L37" s="31"/>
      <c r="M37" s="31"/>
    </row>
    <row r="38" spans="1:13" ht="15.95" customHeight="1" thickBot="1" x14ac:dyDescent="0.3">
      <c r="A38" s="30"/>
      <c r="B38" s="39"/>
      <c r="C38" s="39"/>
      <c r="D38" s="39"/>
      <c r="E38" s="39"/>
      <c r="F38" s="39"/>
      <c r="G38" s="39"/>
      <c r="H38" s="39"/>
      <c r="I38" s="40"/>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sheetData>
  <mergeCells count="5">
    <mergeCell ref="B16:H17"/>
    <mergeCell ref="B8:H9"/>
    <mergeCell ref="H1:I1"/>
    <mergeCell ref="B12:H13"/>
    <mergeCell ref="B4:H5"/>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2">
    <dataValidation type="decimal" allowBlank="1" showInputMessage="1" showErrorMessage="1" sqref="A6">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41"/>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5" width="13.28515625" style="24" customWidth="1"/>
    <col min="6" max="9" width="11.42578125" style="24" customWidth="1"/>
    <col min="10" max="16384" width="9.140625" style="24"/>
  </cols>
  <sheetData>
    <row r="1" spans="1:13" ht="15.95" customHeight="1" x14ac:dyDescent="0.25">
      <c r="A1" s="7">
        <v>11</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Grid'!B:B,MATCH('11'!A1,'Point Grid'!A:A,0))</f>
        <v>2</v>
      </c>
      <c r="B4" s="84" t="s">
        <v>152</v>
      </c>
      <c r="C4" s="84"/>
      <c r="D4" s="84"/>
      <c r="E4" s="84"/>
      <c r="F4" s="84"/>
      <c r="G4" s="84"/>
      <c r="H4" s="84"/>
      <c r="I4" s="36"/>
      <c r="J4" s="31"/>
      <c r="K4" s="31"/>
      <c r="L4" s="31"/>
      <c r="M4" s="31"/>
    </row>
    <row r="5" spans="1:13" ht="15.95" customHeight="1" x14ac:dyDescent="0.25">
      <c r="A5" s="9"/>
      <c r="B5" s="84"/>
      <c r="C5" s="84"/>
      <c r="D5" s="84"/>
      <c r="E5" s="84"/>
      <c r="F5" s="84"/>
      <c r="G5" s="84"/>
      <c r="H5" s="84"/>
      <c r="I5" s="36"/>
      <c r="J5" s="31"/>
      <c r="K5" s="31"/>
      <c r="L5" s="31"/>
      <c r="M5" s="31"/>
    </row>
    <row r="6" spans="1:13" ht="15.95" customHeight="1" x14ac:dyDescent="0.25">
      <c r="A6" s="9"/>
      <c r="B6" s="84"/>
      <c r="C6" s="84"/>
      <c r="D6" s="84"/>
      <c r="E6" s="84"/>
      <c r="F6" s="84"/>
      <c r="G6" s="84"/>
      <c r="H6" s="84"/>
      <c r="I6" s="36"/>
      <c r="J6" s="31"/>
      <c r="K6" s="31"/>
      <c r="L6" s="31"/>
      <c r="M6" s="31"/>
    </row>
    <row r="7" spans="1:13" ht="15.95" customHeight="1" x14ac:dyDescent="0.25">
      <c r="A7" s="9"/>
      <c r="B7" s="84"/>
      <c r="C7" s="84"/>
      <c r="D7" s="84"/>
      <c r="E7" s="84"/>
      <c r="F7" s="84"/>
      <c r="G7" s="84"/>
      <c r="H7" s="84"/>
      <c r="I7" s="36"/>
      <c r="J7" s="31"/>
      <c r="K7" s="31"/>
      <c r="L7" s="31"/>
      <c r="M7" s="31"/>
    </row>
    <row r="8" spans="1:13" ht="15.95" customHeight="1" x14ac:dyDescent="0.25">
      <c r="A8" s="9"/>
      <c r="B8" s="33"/>
      <c r="C8" s="33"/>
      <c r="D8" s="33"/>
      <c r="E8" s="33"/>
      <c r="F8" s="33"/>
      <c r="G8" s="33"/>
      <c r="H8" s="33"/>
      <c r="I8" s="36"/>
      <c r="J8" s="31"/>
      <c r="K8" s="31"/>
      <c r="L8" s="31"/>
      <c r="M8" s="31"/>
    </row>
    <row r="9" spans="1:13" ht="15.95" customHeight="1" x14ac:dyDescent="0.25">
      <c r="A9" s="9"/>
      <c r="B9" s="33" t="s">
        <v>155</v>
      </c>
      <c r="C9" s="33"/>
      <c r="D9" s="33"/>
      <c r="E9" s="52">
        <v>200000</v>
      </c>
      <c r="F9" s="33"/>
      <c r="G9" s="33"/>
      <c r="H9" s="33"/>
      <c r="I9" s="36"/>
      <c r="J9" s="31"/>
      <c r="K9" s="31"/>
      <c r="L9" s="31"/>
      <c r="M9" s="31"/>
    </row>
    <row r="10" spans="1:13" ht="15.95" customHeight="1" x14ac:dyDescent="0.25">
      <c r="A10" s="9"/>
      <c r="B10" s="33" t="s">
        <v>156</v>
      </c>
      <c r="C10" s="33"/>
      <c r="D10" s="33"/>
      <c r="E10" s="52">
        <v>695000</v>
      </c>
      <c r="F10" s="33"/>
      <c r="G10" s="33"/>
      <c r="H10" s="33"/>
      <c r="I10" s="36"/>
      <c r="J10" s="31"/>
      <c r="K10" s="31"/>
      <c r="L10" s="31"/>
      <c r="M10" s="31"/>
    </row>
    <row r="11" spans="1:13" ht="15.95" customHeight="1" x14ac:dyDescent="0.25">
      <c r="A11" s="9"/>
      <c r="B11" s="33" t="s">
        <v>157</v>
      </c>
      <c r="C11" s="33"/>
      <c r="D11" s="33"/>
      <c r="E11" s="33">
        <v>0.18099999999999999</v>
      </c>
      <c r="F11" s="33"/>
      <c r="G11" s="33"/>
      <c r="H11" s="33"/>
      <c r="I11" s="36"/>
      <c r="J11" s="31"/>
      <c r="K11" s="31"/>
      <c r="L11" s="31"/>
      <c r="M11" s="31"/>
    </row>
    <row r="12" spans="1:13" ht="15.95" customHeight="1" x14ac:dyDescent="0.25">
      <c r="A12" s="9"/>
      <c r="B12" s="33" t="s">
        <v>158</v>
      </c>
      <c r="C12" s="33"/>
      <c r="D12" s="33"/>
      <c r="E12" s="53">
        <v>0.75</v>
      </c>
      <c r="F12" s="33"/>
      <c r="G12" s="33"/>
      <c r="H12" s="33"/>
      <c r="I12" s="36"/>
      <c r="J12" s="31"/>
      <c r="K12" s="31"/>
      <c r="L12" s="31"/>
      <c r="M12" s="31"/>
    </row>
    <row r="13" spans="1:13" ht="15.95" customHeight="1" x14ac:dyDescent="0.25">
      <c r="A13" s="9"/>
      <c r="B13" s="33" t="s">
        <v>159</v>
      </c>
      <c r="C13" s="33"/>
      <c r="D13" s="33"/>
      <c r="E13" s="53">
        <v>1.25</v>
      </c>
      <c r="F13" s="33"/>
      <c r="G13" s="33"/>
      <c r="H13" s="33"/>
      <c r="I13" s="36"/>
      <c r="J13" s="31"/>
      <c r="K13" s="31"/>
      <c r="L13" s="31"/>
      <c r="M13" s="31"/>
    </row>
    <row r="14" spans="1:13" ht="15.95" customHeight="1" x14ac:dyDescent="0.25">
      <c r="A14" s="9"/>
      <c r="B14" s="33" t="s">
        <v>160</v>
      </c>
      <c r="C14" s="33"/>
      <c r="D14" s="33"/>
      <c r="E14" s="33">
        <v>1.08</v>
      </c>
      <c r="F14" s="33"/>
      <c r="G14" s="33"/>
      <c r="H14" s="33"/>
      <c r="I14" s="36"/>
      <c r="J14" s="31"/>
      <c r="K14" s="31"/>
      <c r="L14" s="31"/>
      <c r="M14" s="31"/>
    </row>
    <row r="15" spans="1:13" ht="15.95" customHeight="1" x14ac:dyDescent="0.25">
      <c r="A15" s="9"/>
      <c r="B15" s="33" t="s">
        <v>161</v>
      </c>
      <c r="C15" s="33"/>
      <c r="D15" s="33"/>
      <c r="E15" s="53">
        <v>0.15</v>
      </c>
      <c r="F15" s="33"/>
      <c r="G15" s="33"/>
      <c r="H15" s="33"/>
      <c r="I15" s="36"/>
      <c r="J15" s="31"/>
      <c r="K15" s="31"/>
      <c r="L15" s="31"/>
      <c r="M15" s="31"/>
    </row>
    <row r="16" spans="1:13" ht="15.95" customHeight="1" x14ac:dyDescent="0.25">
      <c r="A16" s="9"/>
      <c r="B16" s="33" t="s">
        <v>162</v>
      </c>
      <c r="C16" s="33"/>
      <c r="D16" s="33"/>
      <c r="E16" s="33">
        <v>1.04</v>
      </c>
      <c r="F16" s="33"/>
      <c r="G16" s="33"/>
      <c r="H16" s="33"/>
      <c r="I16" s="36"/>
      <c r="J16" s="31"/>
      <c r="K16" s="31"/>
      <c r="L16" s="31"/>
      <c r="M16" s="31"/>
    </row>
    <row r="17" spans="1:13" ht="15.95" customHeight="1" x14ac:dyDescent="0.25">
      <c r="A17" s="9"/>
      <c r="B17" s="33" t="s">
        <v>163</v>
      </c>
      <c r="C17" s="33"/>
      <c r="D17" s="33"/>
      <c r="E17" s="53">
        <v>0.62</v>
      </c>
      <c r="F17" s="33"/>
      <c r="G17" s="33"/>
      <c r="H17" s="33"/>
      <c r="I17" s="36"/>
      <c r="J17" s="31"/>
      <c r="K17" s="31"/>
      <c r="L17" s="31"/>
      <c r="M17" s="31"/>
    </row>
    <row r="18" spans="1:13" ht="15.95" customHeight="1" x14ac:dyDescent="0.25">
      <c r="A18" s="28"/>
      <c r="B18" s="33"/>
      <c r="C18" s="33"/>
      <c r="D18" s="33"/>
      <c r="E18" s="33"/>
      <c r="F18" s="33"/>
      <c r="G18" s="33"/>
      <c r="H18" s="33"/>
      <c r="I18" s="36"/>
      <c r="J18" s="31"/>
      <c r="K18" s="31"/>
      <c r="L18" s="31"/>
      <c r="M18" s="31"/>
    </row>
    <row r="19" spans="1:13" ht="15.95" customHeight="1" x14ac:dyDescent="0.25">
      <c r="A19" s="26"/>
      <c r="B19" s="33"/>
      <c r="C19" s="33"/>
      <c r="D19" s="33"/>
      <c r="E19" s="33"/>
      <c r="F19" s="33"/>
      <c r="G19" s="33"/>
      <c r="H19" s="33"/>
      <c r="I19" s="36"/>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2</v>
      </c>
      <c r="B21" s="84" t="s">
        <v>154</v>
      </c>
      <c r="C21" s="84"/>
      <c r="D21" s="84"/>
      <c r="E21" s="84"/>
      <c r="F21" s="84"/>
      <c r="G21" s="84"/>
      <c r="H21" s="84"/>
      <c r="I21" s="38"/>
      <c r="J21" s="31"/>
      <c r="K21" s="31"/>
      <c r="L21" s="31"/>
      <c r="M21" s="31"/>
    </row>
    <row r="22" spans="1:13" ht="15.95" customHeight="1" thickBot="1" x14ac:dyDescent="0.3">
      <c r="A22" s="9">
        <f>INDEX('Point Grid'!$C$8:$I$30,MATCH($A$1,'Point Grid'!$A$8:$A$30,0),MATCH(A21,'Point Grid'!$C$7:$I$7,0))</f>
        <v>1.5</v>
      </c>
      <c r="B22" s="84"/>
      <c r="C22" s="84"/>
      <c r="D22" s="84"/>
      <c r="E22" s="84"/>
      <c r="F22" s="84"/>
      <c r="G22" s="84"/>
      <c r="H22" s="84"/>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x14ac:dyDescent="0.25">
      <c r="A24" s="29"/>
      <c r="B24" s="37"/>
      <c r="C24" s="37"/>
      <c r="D24" s="37"/>
      <c r="E24" s="37"/>
      <c r="F24" s="37"/>
      <c r="G24" s="37"/>
      <c r="H24" s="37"/>
      <c r="I24" s="38"/>
      <c r="J24" s="31"/>
      <c r="K24" s="31"/>
      <c r="L24" s="31"/>
      <c r="M24" s="31"/>
    </row>
    <row r="25" spans="1:13" ht="15.95" customHeight="1" x14ac:dyDescent="0.25">
      <c r="A25" s="26" t="s">
        <v>3</v>
      </c>
      <c r="B25" s="84" t="s">
        <v>153</v>
      </c>
      <c r="C25" s="84"/>
      <c r="D25" s="84"/>
      <c r="E25" s="84"/>
      <c r="F25" s="84"/>
      <c r="G25" s="84"/>
      <c r="H25" s="84"/>
      <c r="I25" s="38"/>
      <c r="J25" s="31"/>
      <c r="K25" s="31"/>
      <c r="L25" s="31"/>
      <c r="M25" s="31"/>
    </row>
    <row r="26" spans="1:13" ht="15.95" customHeight="1" thickBot="1" x14ac:dyDescent="0.3">
      <c r="A26" s="9">
        <f>INDEX('Point Grid'!$C$8:$I$30,MATCH($A$1,'Point Grid'!$A$8:$A$30,0),MATCH(A25,'Point Grid'!$C$7:$I$7,0))</f>
        <v>0.5</v>
      </c>
      <c r="B26" s="84"/>
      <c r="C26" s="84"/>
      <c r="D26" s="84"/>
      <c r="E26" s="84"/>
      <c r="F26" s="84"/>
      <c r="G26" s="84"/>
      <c r="H26" s="84"/>
      <c r="I26" s="38"/>
      <c r="J26" s="31"/>
      <c r="K26" s="31"/>
      <c r="L26" s="31"/>
      <c r="M26" s="31"/>
    </row>
    <row r="27" spans="1:13" ht="15.95" customHeight="1" thickBot="1" x14ac:dyDescent="0.3">
      <c r="A27" s="5"/>
      <c r="B27" s="37"/>
      <c r="C27" s="37"/>
      <c r="D27" s="37"/>
      <c r="E27" s="37"/>
      <c r="F27" s="37"/>
      <c r="G27" s="37"/>
      <c r="H27" s="37"/>
      <c r="I27" s="38"/>
      <c r="J27" s="31"/>
      <c r="K27" s="31"/>
      <c r="L27" s="31"/>
      <c r="M27" s="31"/>
    </row>
    <row r="28" spans="1:13" ht="15.95" customHeight="1" thickBot="1" x14ac:dyDescent="0.3">
      <c r="A28" s="30"/>
      <c r="B28" s="39"/>
      <c r="C28" s="39"/>
      <c r="D28" s="39"/>
      <c r="E28" s="39"/>
      <c r="F28" s="39"/>
      <c r="G28" s="39"/>
      <c r="H28" s="39"/>
      <c r="I28" s="40"/>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sheetData>
  <mergeCells count="4">
    <mergeCell ref="B21:H22"/>
    <mergeCell ref="H1:I1"/>
    <mergeCell ref="B25:H26"/>
    <mergeCell ref="B4:H7"/>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38"/>
  <sheetViews>
    <sheetView zoomScaleNormal="100" workbookViewId="0"/>
  </sheetViews>
  <sheetFormatPr defaultColWidth="9.140625" defaultRowHeight="15" x14ac:dyDescent="0.25"/>
  <cols>
    <col min="1" max="1" width="9.140625" style="24"/>
    <col min="2" max="2" width="16.85546875" style="24" customWidth="1"/>
    <col min="3" max="9" width="9.85546875" style="24" customWidth="1"/>
    <col min="10" max="10" width="11.42578125" style="24" customWidth="1"/>
    <col min="11" max="16384" width="9.140625" style="24"/>
  </cols>
  <sheetData>
    <row r="1" spans="1:14" ht="15.95" customHeight="1" x14ac:dyDescent="0.25">
      <c r="A1" s="7">
        <v>12</v>
      </c>
      <c r="B1" s="27" t="s">
        <v>12</v>
      </c>
      <c r="C1" s="23"/>
      <c r="D1" s="23"/>
      <c r="E1" s="23"/>
      <c r="F1" s="23"/>
      <c r="G1" s="23"/>
      <c r="H1" s="23"/>
      <c r="I1" s="82" t="s">
        <v>29</v>
      </c>
      <c r="J1" s="83"/>
    </row>
    <row r="2" spans="1:14" ht="15.95" customHeight="1" x14ac:dyDescent="0.25">
      <c r="A2" s="25"/>
      <c r="B2" s="34"/>
      <c r="C2" s="34"/>
      <c r="D2" s="34"/>
      <c r="E2" s="34"/>
      <c r="F2" s="34"/>
      <c r="G2" s="34"/>
      <c r="H2" s="34"/>
      <c r="I2" s="34"/>
      <c r="J2" s="35"/>
    </row>
    <row r="3" spans="1:14" ht="15.95" customHeight="1" x14ac:dyDescent="0.25">
      <c r="A3" s="8" t="s">
        <v>13</v>
      </c>
      <c r="B3" s="33"/>
      <c r="C3" s="33"/>
      <c r="D3" s="33"/>
      <c r="E3" s="33"/>
      <c r="F3" s="33"/>
      <c r="G3" s="33"/>
      <c r="H3" s="33"/>
      <c r="I3" s="33"/>
      <c r="J3" s="36"/>
      <c r="K3" s="31"/>
      <c r="L3" s="31"/>
      <c r="M3" s="31"/>
      <c r="N3" s="31"/>
    </row>
    <row r="4" spans="1:14" ht="15.95" customHeight="1" x14ac:dyDescent="0.25">
      <c r="A4" s="9">
        <f>INDEX('Point Grid'!B:B,MATCH('12'!A1,'Point Grid'!A:A,0))</f>
        <v>1</v>
      </c>
      <c r="B4" s="84" t="s">
        <v>164</v>
      </c>
      <c r="C4" s="84"/>
      <c r="D4" s="84"/>
      <c r="E4" s="84"/>
      <c r="F4" s="84"/>
      <c r="G4" s="84"/>
      <c r="H4" s="84"/>
      <c r="I4" s="84"/>
      <c r="J4" s="36"/>
      <c r="K4" s="31"/>
      <c r="L4" s="31"/>
      <c r="M4" s="31"/>
      <c r="N4" s="31"/>
    </row>
    <row r="5" spans="1:14" ht="15.95" customHeight="1" x14ac:dyDescent="0.25">
      <c r="A5" s="9"/>
      <c r="B5" s="84"/>
      <c r="C5" s="84"/>
      <c r="D5" s="84"/>
      <c r="E5" s="84"/>
      <c r="F5" s="84"/>
      <c r="G5" s="84"/>
      <c r="H5" s="84"/>
      <c r="I5" s="84"/>
      <c r="J5" s="36"/>
      <c r="K5" s="31"/>
      <c r="L5" s="31"/>
      <c r="M5" s="31"/>
      <c r="N5" s="31"/>
    </row>
    <row r="6" spans="1:14" ht="15.95" customHeight="1" x14ac:dyDescent="0.25">
      <c r="A6" s="9"/>
      <c r="B6" s="67"/>
      <c r="C6" s="88" t="s">
        <v>167</v>
      </c>
      <c r="D6" s="88"/>
      <c r="E6" s="88"/>
      <c r="F6" s="33"/>
      <c r="G6" s="88" t="s">
        <v>174</v>
      </c>
      <c r="H6" s="88"/>
      <c r="I6" s="88"/>
      <c r="J6" s="36"/>
      <c r="K6" s="31"/>
      <c r="L6" s="31"/>
      <c r="M6" s="31"/>
      <c r="N6" s="31"/>
    </row>
    <row r="7" spans="1:14" ht="15.95" customHeight="1" x14ac:dyDescent="0.25">
      <c r="A7" s="9"/>
      <c r="B7" s="67"/>
      <c r="C7" s="88"/>
      <c r="D7" s="88"/>
      <c r="E7" s="88"/>
      <c r="F7" s="33"/>
      <c r="G7" s="88"/>
      <c r="H7" s="88"/>
      <c r="I7" s="88"/>
      <c r="J7" s="36"/>
      <c r="K7" s="31"/>
      <c r="L7" s="31"/>
      <c r="M7" s="31"/>
      <c r="N7" s="31"/>
    </row>
    <row r="8" spans="1:14" ht="15.95" customHeight="1" x14ac:dyDescent="0.25">
      <c r="A8" s="9"/>
      <c r="B8" s="67" t="s">
        <v>166</v>
      </c>
      <c r="C8" s="67">
        <v>2011</v>
      </c>
      <c r="D8" s="67">
        <v>2012</v>
      </c>
      <c r="E8" s="67">
        <v>2013</v>
      </c>
      <c r="F8" s="33"/>
      <c r="G8" s="67">
        <v>2011</v>
      </c>
      <c r="H8" s="67">
        <v>2012</v>
      </c>
      <c r="I8" s="67">
        <v>2013</v>
      </c>
      <c r="J8" s="36"/>
      <c r="K8" s="31"/>
      <c r="L8" s="31"/>
      <c r="M8" s="31"/>
      <c r="N8" s="31"/>
    </row>
    <row r="9" spans="1:14" ht="15.95" customHeight="1" x14ac:dyDescent="0.25">
      <c r="A9" s="9"/>
      <c r="B9" s="51">
        <v>1</v>
      </c>
      <c r="C9" s="68">
        <v>21900</v>
      </c>
      <c r="D9" s="68">
        <v>22560</v>
      </c>
      <c r="E9" s="68">
        <v>22125</v>
      </c>
      <c r="F9" s="33"/>
      <c r="G9" s="68">
        <v>2075</v>
      </c>
      <c r="H9" s="68">
        <v>2143</v>
      </c>
      <c r="I9" s="68">
        <v>2010</v>
      </c>
      <c r="J9" s="36"/>
      <c r="K9" s="31"/>
      <c r="L9" s="31"/>
      <c r="M9" s="31"/>
      <c r="N9" s="31"/>
    </row>
    <row r="10" spans="1:14" ht="15.95" customHeight="1" x14ac:dyDescent="0.25">
      <c r="A10" s="9"/>
      <c r="B10" s="51">
        <v>2</v>
      </c>
      <c r="C10" s="68">
        <v>2575</v>
      </c>
      <c r="D10" s="68">
        <v>2460</v>
      </c>
      <c r="E10" s="68">
        <v>2520</v>
      </c>
      <c r="F10" s="33"/>
      <c r="G10" s="68">
        <v>126</v>
      </c>
      <c r="H10" s="68">
        <v>124</v>
      </c>
      <c r="I10" s="68">
        <v>125</v>
      </c>
      <c r="J10" s="36"/>
      <c r="K10" s="31"/>
      <c r="L10" s="31"/>
      <c r="M10" s="31"/>
      <c r="N10" s="31"/>
    </row>
    <row r="11" spans="1:14" ht="15.95" customHeight="1" x14ac:dyDescent="0.25">
      <c r="A11" s="9"/>
      <c r="B11" s="51">
        <v>3</v>
      </c>
      <c r="C11" s="68">
        <v>18000</v>
      </c>
      <c r="D11" s="68">
        <v>17460</v>
      </c>
      <c r="E11" s="68">
        <v>17800</v>
      </c>
      <c r="F11" s="33"/>
      <c r="G11" s="68">
        <v>880</v>
      </c>
      <c r="H11" s="68">
        <v>895</v>
      </c>
      <c r="I11" s="68">
        <v>877</v>
      </c>
      <c r="J11" s="36"/>
      <c r="K11" s="31"/>
      <c r="L11" s="31"/>
      <c r="M11" s="31"/>
      <c r="N11" s="31"/>
    </row>
    <row r="12" spans="1:14" ht="15.95" customHeight="1" x14ac:dyDescent="0.25">
      <c r="A12" s="9"/>
      <c r="B12" s="51">
        <v>4</v>
      </c>
      <c r="C12" s="68">
        <v>4450</v>
      </c>
      <c r="D12" s="68">
        <v>10720</v>
      </c>
      <c r="E12" s="68">
        <v>27500</v>
      </c>
      <c r="F12" s="33"/>
      <c r="G12" s="68">
        <v>227</v>
      </c>
      <c r="H12" s="68">
        <v>580</v>
      </c>
      <c r="I12" s="68">
        <v>1330</v>
      </c>
      <c r="J12" s="36"/>
      <c r="K12" s="31"/>
      <c r="L12" s="31"/>
      <c r="M12" s="31"/>
      <c r="N12" s="31"/>
    </row>
    <row r="13" spans="1:14" ht="15.95" customHeight="1" x14ac:dyDescent="0.25">
      <c r="A13" s="9"/>
      <c r="B13" s="51"/>
      <c r="C13" s="68"/>
      <c r="D13" s="68"/>
      <c r="E13" s="68"/>
      <c r="F13" s="33"/>
      <c r="G13" s="33"/>
      <c r="H13" s="33"/>
      <c r="I13" s="33"/>
      <c r="J13" s="36"/>
      <c r="K13" s="31"/>
      <c r="L13" s="31"/>
      <c r="M13" s="31"/>
      <c r="N13" s="31"/>
    </row>
    <row r="14" spans="1:14" ht="15.95" customHeight="1" x14ac:dyDescent="0.25">
      <c r="A14" s="9"/>
      <c r="B14" s="67"/>
      <c r="C14" s="88" t="s">
        <v>168</v>
      </c>
      <c r="D14" s="88"/>
      <c r="E14" s="88"/>
      <c r="F14" s="88"/>
      <c r="G14" s="88"/>
      <c r="H14" s="69"/>
      <c r="I14" s="33"/>
      <c r="J14" s="36"/>
      <c r="K14" s="31"/>
      <c r="L14" s="31"/>
      <c r="M14" s="31"/>
      <c r="N14" s="31"/>
    </row>
    <row r="15" spans="1:14" ht="15.95" customHeight="1" x14ac:dyDescent="0.25">
      <c r="A15" s="9"/>
      <c r="B15" s="67"/>
      <c r="C15" s="88"/>
      <c r="D15" s="88"/>
      <c r="E15" s="88"/>
      <c r="F15" s="88"/>
      <c r="G15" s="88"/>
      <c r="H15" s="69"/>
      <c r="I15" s="33"/>
      <c r="J15" s="36"/>
      <c r="K15" s="31"/>
      <c r="L15" s="31"/>
      <c r="M15" s="31"/>
      <c r="N15" s="31"/>
    </row>
    <row r="16" spans="1:14" ht="15.95" customHeight="1" x14ac:dyDescent="0.25">
      <c r="A16" s="9"/>
      <c r="B16" s="67" t="s">
        <v>166</v>
      </c>
      <c r="C16" s="70" t="s">
        <v>169</v>
      </c>
      <c r="D16" s="70" t="s">
        <v>170</v>
      </c>
      <c r="E16" s="70" t="s">
        <v>171</v>
      </c>
      <c r="F16" s="70" t="s">
        <v>172</v>
      </c>
      <c r="G16" s="70" t="s">
        <v>173</v>
      </c>
      <c r="H16" s="71"/>
      <c r="I16" s="33"/>
      <c r="J16" s="36"/>
      <c r="K16" s="31"/>
      <c r="L16" s="31"/>
      <c r="M16" s="31"/>
      <c r="N16" s="31"/>
    </row>
    <row r="17" spans="1:14" ht="15.95" customHeight="1" x14ac:dyDescent="0.25">
      <c r="A17" s="9"/>
      <c r="B17" s="51">
        <v>1</v>
      </c>
      <c r="C17" s="72">
        <v>7.67</v>
      </c>
      <c r="D17" s="72">
        <v>3.07</v>
      </c>
      <c r="E17" s="72">
        <v>1.75</v>
      </c>
      <c r="F17" s="72">
        <v>1.3</v>
      </c>
      <c r="G17" s="72">
        <v>1.1000000000000001</v>
      </c>
      <c r="H17" s="33"/>
      <c r="I17" s="33"/>
      <c r="J17" s="36"/>
      <c r="K17" s="31"/>
      <c r="L17" s="31"/>
      <c r="M17" s="31"/>
      <c r="N17" s="31"/>
    </row>
    <row r="18" spans="1:14" ht="15.95" customHeight="1" x14ac:dyDescent="0.25">
      <c r="A18" s="9"/>
      <c r="B18" s="51">
        <v>2</v>
      </c>
      <c r="C18" s="72">
        <v>3.2</v>
      </c>
      <c r="D18" s="72">
        <v>1.7</v>
      </c>
      <c r="E18" s="72">
        <v>1.28</v>
      </c>
      <c r="F18" s="72">
        <v>1.1000000000000001</v>
      </c>
      <c r="G18" s="72">
        <v>1.06</v>
      </c>
      <c r="H18" s="33"/>
      <c r="I18" s="33"/>
      <c r="J18" s="36"/>
      <c r="K18" s="31"/>
      <c r="L18" s="31"/>
      <c r="M18" s="31"/>
      <c r="N18" s="31"/>
    </row>
    <row r="19" spans="1:14" ht="15.95" customHeight="1" x14ac:dyDescent="0.25">
      <c r="A19" s="28"/>
      <c r="B19" s="51">
        <v>3</v>
      </c>
      <c r="C19" s="72">
        <v>3.19</v>
      </c>
      <c r="D19" s="72">
        <v>1.73</v>
      </c>
      <c r="E19" s="72">
        <v>1.31</v>
      </c>
      <c r="F19" s="72">
        <v>1.1200000000000001</v>
      </c>
      <c r="G19" s="72">
        <v>1.04</v>
      </c>
      <c r="H19" s="33"/>
      <c r="I19" s="33"/>
      <c r="J19" s="36"/>
      <c r="K19" s="31"/>
      <c r="L19" s="31"/>
      <c r="M19" s="31"/>
      <c r="N19" s="31"/>
    </row>
    <row r="20" spans="1:14" ht="15.95" customHeight="1" x14ac:dyDescent="0.25">
      <c r="A20" s="26"/>
      <c r="B20" s="51">
        <v>4</v>
      </c>
      <c r="C20" s="72">
        <v>4.0999999999999996</v>
      </c>
      <c r="D20" s="72">
        <v>2.2799999999999998</v>
      </c>
      <c r="E20" s="72">
        <v>1.52</v>
      </c>
      <c r="F20" s="72">
        <v>1.05</v>
      </c>
      <c r="G20" s="72">
        <v>1.03</v>
      </c>
      <c r="H20" s="33"/>
      <c r="I20" s="33"/>
      <c r="J20" s="36"/>
      <c r="K20" s="31"/>
      <c r="L20" s="31"/>
      <c r="M20" s="31"/>
      <c r="N20" s="31"/>
    </row>
    <row r="21" spans="1:14" ht="15.95" customHeight="1" x14ac:dyDescent="0.25">
      <c r="A21" s="29"/>
      <c r="B21" s="37"/>
      <c r="C21" s="37"/>
      <c r="D21" s="37"/>
      <c r="E21" s="37"/>
      <c r="F21" s="37"/>
      <c r="G21" s="37"/>
      <c r="H21" s="37"/>
      <c r="I21" s="37"/>
      <c r="J21" s="38"/>
      <c r="K21" s="31"/>
      <c r="L21" s="31"/>
      <c r="M21" s="31"/>
      <c r="N21" s="31"/>
    </row>
    <row r="22" spans="1:14" ht="15.95" customHeight="1" x14ac:dyDescent="0.25">
      <c r="A22" s="26" t="s">
        <v>2</v>
      </c>
      <c r="B22" s="84" t="s">
        <v>165</v>
      </c>
      <c r="C22" s="84"/>
      <c r="D22" s="84"/>
      <c r="E22" s="84"/>
      <c r="F22" s="84"/>
      <c r="G22" s="84"/>
      <c r="H22" s="84"/>
      <c r="I22" s="84"/>
      <c r="J22" s="38"/>
      <c r="K22" s="31"/>
      <c r="L22" s="31"/>
      <c r="M22" s="31"/>
      <c r="N22" s="31"/>
    </row>
    <row r="23" spans="1:14" ht="15.95" customHeight="1" thickBot="1" x14ac:dyDescent="0.3">
      <c r="A23" s="9">
        <f>INDEX('Point Grid'!$C$8:$I$30,MATCH($A$1,'Point Grid'!$A$8:$A$30,0),MATCH(A22,'Point Grid'!$C$7:$I$7,0))</f>
        <v>1</v>
      </c>
      <c r="B23" s="84"/>
      <c r="C23" s="84"/>
      <c r="D23" s="84"/>
      <c r="E23" s="84"/>
      <c r="F23" s="84"/>
      <c r="G23" s="84"/>
      <c r="H23" s="84"/>
      <c r="I23" s="84"/>
      <c r="J23" s="38"/>
      <c r="K23" s="31"/>
      <c r="L23" s="31"/>
      <c r="M23" s="31"/>
      <c r="N23" s="31"/>
    </row>
    <row r="24" spans="1:14" ht="15.95" customHeight="1" thickBot="1" x14ac:dyDescent="0.3">
      <c r="A24" s="5"/>
      <c r="B24" s="37"/>
      <c r="C24" s="37"/>
      <c r="D24" s="37"/>
      <c r="E24" s="37"/>
      <c r="F24" s="37"/>
      <c r="G24" s="37"/>
      <c r="H24" s="37"/>
      <c r="I24" s="37"/>
      <c r="J24" s="38"/>
      <c r="K24" s="31"/>
      <c r="L24" s="31"/>
      <c r="M24" s="31"/>
      <c r="N24" s="31"/>
    </row>
    <row r="25" spans="1:14" ht="15.95" customHeight="1" thickBot="1" x14ac:dyDescent="0.3">
      <c r="A25" s="30"/>
      <c r="B25" s="39"/>
      <c r="C25" s="39"/>
      <c r="D25" s="39"/>
      <c r="E25" s="39"/>
      <c r="F25" s="39"/>
      <c r="G25" s="39"/>
      <c r="H25" s="39"/>
      <c r="I25" s="39"/>
      <c r="J25" s="40"/>
      <c r="K25" s="31"/>
      <c r="L25" s="31"/>
      <c r="M25" s="31"/>
      <c r="N25" s="31"/>
    </row>
    <row r="26" spans="1:14" x14ac:dyDescent="0.25">
      <c r="B26" s="31"/>
      <c r="C26" s="31"/>
      <c r="D26" s="31"/>
      <c r="E26" s="31"/>
      <c r="F26" s="31"/>
      <c r="G26" s="31"/>
      <c r="H26" s="31"/>
      <c r="I26" s="31"/>
      <c r="J26" s="31"/>
      <c r="K26" s="31"/>
      <c r="L26" s="31"/>
      <c r="M26" s="31"/>
      <c r="N26" s="31"/>
    </row>
    <row r="27" spans="1:14" x14ac:dyDescent="0.25">
      <c r="B27" s="31"/>
      <c r="C27" s="31"/>
      <c r="D27" s="31"/>
      <c r="E27" s="31"/>
      <c r="F27" s="31"/>
      <c r="G27" s="31"/>
      <c r="H27" s="31"/>
      <c r="I27" s="31"/>
      <c r="J27" s="31"/>
      <c r="K27" s="31"/>
      <c r="L27" s="31"/>
      <c r="M27" s="31"/>
      <c r="N27" s="31"/>
    </row>
    <row r="28" spans="1:14" x14ac:dyDescent="0.25">
      <c r="B28" s="31"/>
      <c r="C28" s="31"/>
      <c r="D28" s="31"/>
      <c r="E28" s="31"/>
      <c r="F28" s="31"/>
      <c r="G28" s="31"/>
      <c r="H28" s="31"/>
      <c r="I28" s="31"/>
      <c r="J28" s="31"/>
      <c r="K28" s="31"/>
      <c r="L28" s="31"/>
      <c r="M28" s="31"/>
      <c r="N28" s="31"/>
    </row>
    <row r="29" spans="1:14" x14ac:dyDescent="0.25">
      <c r="B29" s="31"/>
      <c r="C29" s="31"/>
      <c r="D29" s="31"/>
      <c r="E29" s="31"/>
      <c r="F29" s="31"/>
      <c r="G29" s="31"/>
      <c r="H29" s="31"/>
      <c r="I29" s="31"/>
      <c r="J29" s="31"/>
      <c r="K29" s="31"/>
      <c r="L29" s="31"/>
      <c r="M29" s="31"/>
      <c r="N29" s="31"/>
    </row>
    <row r="30" spans="1:14" x14ac:dyDescent="0.25">
      <c r="B30" s="31"/>
      <c r="C30" s="31"/>
      <c r="D30" s="31"/>
      <c r="E30" s="31"/>
      <c r="F30" s="31"/>
      <c r="G30" s="31"/>
      <c r="H30" s="31"/>
      <c r="I30" s="31"/>
      <c r="J30" s="31"/>
      <c r="K30" s="31"/>
      <c r="L30" s="31"/>
      <c r="M30" s="31"/>
      <c r="N30" s="31"/>
    </row>
    <row r="31" spans="1:14" x14ac:dyDescent="0.25">
      <c r="B31" s="31"/>
      <c r="C31" s="31"/>
      <c r="D31" s="31"/>
      <c r="E31" s="31"/>
      <c r="F31" s="31"/>
      <c r="G31" s="31"/>
      <c r="H31" s="31"/>
      <c r="I31" s="31"/>
      <c r="J31" s="31"/>
      <c r="K31" s="31"/>
      <c r="L31" s="31"/>
      <c r="M31" s="31"/>
      <c r="N31" s="31"/>
    </row>
    <row r="32" spans="1:14" x14ac:dyDescent="0.25">
      <c r="B32" s="31"/>
      <c r="C32" s="31"/>
      <c r="D32" s="31"/>
      <c r="E32" s="31"/>
      <c r="F32" s="31"/>
      <c r="G32" s="31"/>
      <c r="H32" s="31"/>
      <c r="I32" s="31"/>
      <c r="J32" s="31"/>
      <c r="K32" s="31"/>
      <c r="L32" s="31"/>
      <c r="M32" s="31"/>
      <c r="N32" s="31"/>
    </row>
    <row r="33" spans="2:14" x14ac:dyDescent="0.25">
      <c r="B33" s="31"/>
      <c r="C33" s="31"/>
      <c r="D33" s="31"/>
      <c r="E33" s="31"/>
      <c r="F33" s="31"/>
      <c r="G33" s="31"/>
      <c r="H33" s="31"/>
      <c r="I33" s="31"/>
      <c r="J33" s="31"/>
      <c r="K33" s="31"/>
      <c r="L33" s="31"/>
      <c r="M33" s="31"/>
      <c r="N33" s="31"/>
    </row>
    <row r="34" spans="2:14" x14ac:dyDescent="0.25">
      <c r="B34" s="31"/>
      <c r="C34" s="31"/>
      <c r="D34" s="31"/>
      <c r="E34" s="31"/>
      <c r="F34" s="31"/>
      <c r="G34" s="31"/>
      <c r="H34" s="31"/>
      <c r="I34" s="31"/>
      <c r="J34" s="31"/>
      <c r="K34" s="31"/>
      <c r="L34" s="31"/>
      <c r="M34" s="31"/>
      <c r="N34" s="31"/>
    </row>
    <row r="35" spans="2:14" x14ac:dyDescent="0.25">
      <c r="B35" s="31"/>
      <c r="C35" s="31"/>
      <c r="D35" s="31"/>
      <c r="E35" s="31"/>
      <c r="F35" s="31"/>
      <c r="G35" s="31"/>
      <c r="H35" s="31"/>
      <c r="I35" s="31"/>
      <c r="J35" s="31"/>
      <c r="K35" s="31"/>
      <c r="L35" s="31"/>
      <c r="M35" s="31"/>
      <c r="N35" s="31"/>
    </row>
    <row r="36" spans="2:14" x14ac:dyDescent="0.25">
      <c r="B36" s="31"/>
      <c r="C36" s="31"/>
      <c r="D36" s="31"/>
      <c r="E36" s="31"/>
      <c r="F36" s="31"/>
      <c r="G36" s="31"/>
      <c r="H36" s="31"/>
      <c r="I36" s="31"/>
      <c r="J36" s="31"/>
      <c r="K36" s="31"/>
      <c r="L36" s="31"/>
      <c r="M36" s="31"/>
      <c r="N36" s="31"/>
    </row>
    <row r="37" spans="2:14" x14ac:dyDescent="0.25">
      <c r="B37" s="31"/>
      <c r="C37" s="31"/>
      <c r="D37" s="31"/>
      <c r="E37" s="31"/>
      <c r="F37" s="31"/>
      <c r="G37" s="31"/>
      <c r="H37" s="31"/>
      <c r="I37" s="31"/>
      <c r="J37" s="31"/>
      <c r="K37" s="31"/>
      <c r="L37" s="31"/>
      <c r="M37" s="31"/>
      <c r="N37" s="31"/>
    </row>
    <row r="38" spans="2:14" x14ac:dyDescent="0.25">
      <c r="B38" s="31"/>
      <c r="C38" s="31"/>
      <c r="D38" s="31"/>
      <c r="E38" s="31"/>
      <c r="F38" s="31"/>
      <c r="G38" s="31"/>
      <c r="H38" s="31"/>
      <c r="I38" s="31"/>
      <c r="J38" s="31"/>
      <c r="K38" s="31"/>
      <c r="L38" s="31"/>
      <c r="M38" s="31"/>
      <c r="N38" s="31"/>
    </row>
  </sheetData>
  <mergeCells count="6">
    <mergeCell ref="I1:J1"/>
    <mergeCell ref="B22:I23"/>
    <mergeCell ref="B4:I5"/>
    <mergeCell ref="C6:E7"/>
    <mergeCell ref="C14:G15"/>
    <mergeCell ref="G6:I7"/>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2">
    <dataValidation type="decimal" allowBlank="1" showInputMessage="1" showErrorMessage="1" sqref="A20">
      <formula1>0</formula1>
      <formula2>#REF!</formula2>
    </dataValidation>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40"/>
  <sheetViews>
    <sheetView zoomScaleNormal="100" workbookViewId="0"/>
  </sheetViews>
  <sheetFormatPr defaultColWidth="9.140625" defaultRowHeight="15" x14ac:dyDescent="0.25"/>
  <cols>
    <col min="1" max="1" width="9.140625" style="24"/>
    <col min="2" max="2" width="16.85546875" style="24" customWidth="1"/>
    <col min="3" max="3" width="19.85546875" style="24" customWidth="1"/>
    <col min="4" max="4" width="20.85546875" style="24" customWidth="1"/>
    <col min="5" max="9" width="11.42578125" style="24" customWidth="1"/>
    <col min="10" max="16384" width="9.140625" style="24"/>
  </cols>
  <sheetData>
    <row r="1" spans="1:13" ht="15.95" customHeight="1" x14ac:dyDescent="0.25">
      <c r="A1" s="7">
        <v>13</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Grid'!B:B,MATCH('13'!A1,'Point Grid'!A:A,0))</f>
        <v>3</v>
      </c>
      <c r="B4" s="33" t="s">
        <v>175</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2" t="s">
        <v>90</v>
      </c>
      <c r="C6" s="42" t="s">
        <v>176</v>
      </c>
      <c r="D6" s="42" t="s">
        <v>177</v>
      </c>
      <c r="E6" s="33"/>
      <c r="F6" s="33"/>
      <c r="G6" s="33"/>
      <c r="H6" s="33"/>
      <c r="I6" s="36"/>
      <c r="J6" s="31"/>
      <c r="K6" s="31"/>
      <c r="L6" s="31"/>
      <c r="M6" s="31"/>
    </row>
    <row r="7" spans="1:13" ht="15.95" customHeight="1" x14ac:dyDescent="0.25">
      <c r="A7" s="9"/>
      <c r="B7" s="42">
        <v>2011</v>
      </c>
      <c r="C7" s="73">
        <v>40908</v>
      </c>
      <c r="D7" s="44">
        <v>25000</v>
      </c>
      <c r="E7" s="33"/>
      <c r="F7" s="33"/>
      <c r="G7" s="33"/>
      <c r="H7" s="33"/>
      <c r="I7" s="36"/>
      <c r="J7" s="31"/>
      <c r="K7" s="31"/>
      <c r="L7" s="31"/>
      <c r="M7" s="31"/>
    </row>
    <row r="8" spans="1:13" ht="15.95" customHeight="1" x14ac:dyDescent="0.25">
      <c r="A8" s="9"/>
      <c r="B8" s="42">
        <v>2011</v>
      </c>
      <c r="C8" s="73">
        <v>41274</v>
      </c>
      <c r="D8" s="44">
        <v>45000</v>
      </c>
      <c r="E8" s="33"/>
      <c r="F8" s="33"/>
      <c r="G8" s="33"/>
      <c r="H8" s="33"/>
      <c r="I8" s="36"/>
      <c r="J8" s="31"/>
      <c r="K8" s="31"/>
      <c r="L8" s="31"/>
      <c r="M8" s="31"/>
    </row>
    <row r="9" spans="1:13" ht="15.95" customHeight="1" x14ac:dyDescent="0.25">
      <c r="A9" s="9"/>
      <c r="B9" s="42">
        <v>2011</v>
      </c>
      <c r="C9" s="73">
        <v>41639</v>
      </c>
      <c r="D9" s="44">
        <v>56250</v>
      </c>
      <c r="E9" s="33"/>
      <c r="F9" s="33"/>
      <c r="G9" s="33"/>
      <c r="H9" s="33"/>
      <c r="I9" s="36"/>
      <c r="J9" s="31"/>
      <c r="K9" s="31"/>
      <c r="L9" s="31"/>
      <c r="M9" s="31"/>
    </row>
    <row r="10" spans="1:13" ht="15.95" customHeight="1" x14ac:dyDescent="0.25">
      <c r="A10" s="9"/>
      <c r="B10" s="42">
        <v>2012</v>
      </c>
      <c r="C10" s="73">
        <v>41274</v>
      </c>
      <c r="D10" s="44">
        <v>30000</v>
      </c>
      <c r="E10" s="33"/>
      <c r="F10" s="33"/>
      <c r="G10" s="33"/>
      <c r="H10" s="33"/>
      <c r="I10" s="36"/>
      <c r="J10" s="31"/>
      <c r="K10" s="31"/>
      <c r="L10" s="31"/>
      <c r="M10" s="31"/>
    </row>
    <row r="11" spans="1:13" ht="15.95" customHeight="1" x14ac:dyDescent="0.25">
      <c r="A11" s="9"/>
      <c r="B11" s="42">
        <v>2012</v>
      </c>
      <c r="C11" s="73">
        <v>41639</v>
      </c>
      <c r="D11" s="44">
        <v>51000</v>
      </c>
      <c r="E11" s="33"/>
      <c r="F11" s="33"/>
      <c r="G11" s="33"/>
      <c r="H11" s="33"/>
      <c r="I11" s="36"/>
      <c r="J11" s="31"/>
      <c r="K11" s="31"/>
      <c r="L11" s="31"/>
      <c r="M11" s="31"/>
    </row>
    <row r="12" spans="1:13" ht="15.95" customHeight="1" x14ac:dyDescent="0.25">
      <c r="A12" s="9"/>
      <c r="B12" s="42">
        <v>2013</v>
      </c>
      <c r="C12" s="73">
        <v>41639</v>
      </c>
      <c r="D12" s="44">
        <v>21000</v>
      </c>
      <c r="E12" s="33"/>
      <c r="F12" s="33"/>
      <c r="G12" s="33"/>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33" t="s">
        <v>181</v>
      </c>
      <c r="C14" s="33"/>
      <c r="D14" s="33"/>
      <c r="E14" s="33"/>
      <c r="F14" s="33"/>
      <c r="G14" s="33"/>
      <c r="H14" s="33"/>
      <c r="I14" s="36"/>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2</v>
      </c>
      <c r="B16" s="84" t="s">
        <v>178</v>
      </c>
      <c r="C16" s="84"/>
      <c r="D16" s="84"/>
      <c r="E16" s="84"/>
      <c r="F16" s="84"/>
      <c r="G16" s="84"/>
      <c r="H16" s="84"/>
      <c r="I16" s="38"/>
      <c r="J16" s="31"/>
      <c r="K16" s="31"/>
      <c r="L16" s="31"/>
      <c r="M16" s="31"/>
    </row>
    <row r="17" spans="1:13" ht="15.95" customHeight="1" thickBot="1" x14ac:dyDescent="0.3">
      <c r="A17" s="9">
        <f>INDEX('Point Grid'!$C$8:$I$30,MATCH($A$1,'Point Grid'!$A$8:$A$30,0),MATCH(A16,'Point Grid'!$C$7:$I$7,0))</f>
        <v>1.5</v>
      </c>
      <c r="B17" s="84"/>
      <c r="C17" s="84"/>
      <c r="D17" s="84"/>
      <c r="E17" s="84"/>
      <c r="F17" s="84"/>
      <c r="G17" s="84"/>
      <c r="H17" s="84"/>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3</v>
      </c>
      <c r="B20" s="84" t="s">
        <v>179</v>
      </c>
      <c r="C20" s="84"/>
      <c r="D20" s="84"/>
      <c r="E20" s="84"/>
      <c r="F20" s="84"/>
      <c r="G20" s="84"/>
      <c r="H20" s="84"/>
      <c r="I20" s="38"/>
      <c r="J20" s="31"/>
      <c r="K20" s="31"/>
      <c r="L20" s="31"/>
      <c r="M20" s="31"/>
    </row>
    <row r="21" spans="1:13" ht="15.95" customHeight="1" thickBot="1" x14ac:dyDescent="0.3">
      <c r="A21" s="9">
        <f>INDEX('Point Grid'!$C$8:$I$30,MATCH($A$1,'Point Grid'!$A$8:$A$30,0),MATCH(A20,'Point Grid'!$C$7:$I$7,0))</f>
        <v>0.5</v>
      </c>
      <c r="B21" s="84"/>
      <c r="C21" s="84"/>
      <c r="D21" s="84"/>
      <c r="E21" s="84"/>
      <c r="F21" s="84"/>
      <c r="G21" s="84"/>
      <c r="H21" s="84"/>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4</v>
      </c>
      <c r="B24" s="84" t="s">
        <v>180</v>
      </c>
      <c r="C24" s="84"/>
      <c r="D24" s="84"/>
      <c r="E24" s="84"/>
      <c r="F24" s="84"/>
      <c r="G24" s="84"/>
      <c r="H24" s="84"/>
      <c r="I24" s="38"/>
      <c r="J24" s="31"/>
      <c r="K24" s="31"/>
      <c r="L24" s="31"/>
      <c r="M24" s="31"/>
    </row>
    <row r="25" spans="1:13" ht="15.95" customHeight="1" thickBot="1" x14ac:dyDescent="0.3">
      <c r="A25" s="9">
        <f>INDEX('Point Grid'!$C$8:$I$30,MATCH($A$1,'Point Grid'!$A$8:$A$30,0),MATCH(A24,'Point Grid'!$C$7:$I$7,0))</f>
        <v>1</v>
      </c>
      <c r="B25" s="84"/>
      <c r="C25" s="84"/>
      <c r="D25" s="84"/>
      <c r="E25" s="84"/>
      <c r="F25" s="84"/>
      <c r="G25" s="84"/>
      <c r="H25" s="84"/>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thickBot="1" x14ac:dyDescent="0.3">
      <c r="A27" s="30"/>
      <c r="B27" s="39"/>
      <c r="C27" s="39"/>
      <c r="D27" s="39"/>
      <c r="E27" s="39"/>
      <c r="F27" s="39"/>
      <c r="G27" s="39"/>
      <c r="H27" s="39"/>
      <c r="I27" s="40"/>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sheetData>
  <mergeCells count="4">
    <mergeCell ref="B24:H25"/>
    <mergeCell ref="B16:H17"/>
    <mergeCell ref="H1:I1"/>
    <mergeCell ref="B20:H21"/>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3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14</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Grid'!B:B,MATCH('14'!A1,'Point Grid'!A:A,0))</f>
        <v>2.75</v>
      </c>
      <c r="B4" s="33" t="s">
        <v>182</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186</v>
      </c>
      <c r="C6" s="33"/>
      <c r="D6" s="33"/>
      <c r="E6" s="33"/>
      <c r="F6" s="33"/>
      <c r="G6" s="33"/>
      <c r="H6" s="33"/>
      <c r="I6" s="36"/>
      <c r="J6" s="31"/>
      <c r="K6" s="31"/>
      <c r="L6" s="31"/>
      <c r="M6" s="31"/>
    </row>
    <row r="7" spans="1:13" ht="15.95" customHeight="1" x14ac:dyDescent="0.25">
      <c r="A7" s="9"/>
      <c r="B7" s="33" t="s">
        <v>187</v>
      </c>
      <c r="C7" s="33"/>
      <c r="D7" s="33"/>
      <c r="E7" s="33"/>
      <c r="F7" s="33"/>
      <c r="G7" s="33"/>
      <c r="H7" s="33"/>
      <c r="I7" s="36"/>
      <c r="J7" s="31"/>
      <c r="K7" s="31"/>
      <c r="L7" s="31"/>
      <c r="M7" s="31"/>
    </row>
    <row r="8" spans="1:13" ht="15.95" customHeight="1" x14ac:dyDescent="0.25">
      <c r="A8" s="9"/>
      <c r="B8" s="33" t="s">
        <v>188</v>
      </c>
      <c r="C8" s="33"/>
      <c r="D8" s="33"/>
      <c r="E8" s="33"/>
      <c r="F8" s="33"/>
      <c r="G8" s="33"/>
      <c r="H8" s="33"/>
      <c r="I8" s="36"/>
      <c r="J8" s="31"/>
      <c r="K8" s="31"/>
      <c r="L8" s="31"/>
      <c r="M8" s="31"/>
    </row>
    <row r="9" spans="1:13" ht="15.95" customHeight="1" x14ac:dyDescent="0.25">
      <c r="A9" s="9"/>
      <c r="B9" s="33" t="s">
        <v>189</v>
      </c>
      <c r="C9" s="33"/>
      <c r="D9" s="33"/>
      <c r="E9" s="33"/>
      <c r="F9" s="33"/>
      <c r="G9" s="33"/>
      <c r="H9" s="33"/>
      <c r="I9" s="36"/>
      <c r="J9" s="31"/>
      <c r="K9" s="31"/>
      <c r="L9" s="31"/>
      <c r="M9" s="31"/>
    </row>
    <row r="10" spans="1:13" ht="15.95" customHeight="1" x14ac:dyDescent="0.25">
      <c r="A10" s="9"/>
      <c r="B10" s="33" t="s">
        <v>190</v>
      </c>
      <c r="C10" s="33"/>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26" t="s">
        <v>2</v>
      </c>
      <c r="B12" s="84" t="s">
        <v>185</v>
      </c>
      <c r="C12" s="84"/>
      <c r="D12" s="84"/>
      <c r="E12" s="84"/>
      <c r="F12" s="84"/>
      <c r="G12" s="84"/>
      <c r="H12" s="84"/>
      <c r="I12" s="38"/>
      <c r="J12" s="31"/>
      <c r="K12" s="31"/>
      <c r="L12" s="31"/>
      <c r="M12" s="31"/>
    </row>
    <row r="13" spans="1:13" ht="15.95" customHeight="1" thickBot="1" x14ac:dyDescent="0.3">
      <c r="A13" s="9">
        <f>INDEX('Point Grid'!$C$8:$I$30,MATCH($A$1,'Point Grid'!$A$8:$A$30,0),MATCH(A12,'Point Grid'!$C$7:$I$7,0))</f>
        <v>1.25</v>
      </c>
      <c r="B13" s="84"/>
      <c r="C13" s="84"/>
      <c r="D13" s="84"/>
      <c r="E13" s="84"/>
      <c r="F13" s="84"/>
      <c r="G13" s="84"/>
      <c r="H13" s="84"/>
      <c r="I13" s="38"/>
      <c r="J13" s="31"/>
      <c r="K13" s="31"/>
      <c r="L13" s="31"/>
      <c r="M13" s="31"/>
    </row>
    <row r="14" spans="1:13" ht="15.95" customHeight="1" thickBot="1" x14ac:dyDescent="0.3">
      <c r="A14" s="5"/>
      <c r="B14" s="37"/>
      <c r="C14" s="37"/>
      <c r="D14" s="37"/>
      <c r="E14" s="37"/>
      <c r="F14" s="37"/>
      <c r="G14" s="37"/>
      <c r="H14" s="37"/>
      <c r="I14" s="38"/>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3</v>
      </c>
      <c r="B16" s="84" t="s">
        <v>184</v>
      </c>
      <c r="C16" s="84"/>
      <c r="D16" s="84"/>
      <c r="E16" s="84"/>
      <c r="F16" s="84"/>
      <c r="G16" s="84"/>
      <c r="H16" s="84"/>
      <c r="I16" s="38"/>
      <c r="J16" s="31"/>
      <c r="K16" s="31"/>
      <c r="L16" s="31"/>
      <c r="M16" s="31"/>
    </row>
    <row r="17" spans="1:13" ht="15.95" customHeight="1" thickBot="1" x14ac:dyDescent="0.3">
      <c r="A17" s="9">
        <f>INDEX('Point Grid'!$C$8:$I$30,MATCH($A$1,'Point Grid'!$A$8:$A$30,0),MATCH(A16,'Point Grid'!$C$7:$I$7,0))</f>
        <v>0.5</v>
      </c>
      <c r="B17" s="84"/>
      <c r="C17" s="84"/>
      <c r="D17" s="84"/>
      <c r="E17" s="84"/>
      <c r="F17" s="84"/>
      <c r="G17" s="84"/>
      <c r="H17" s="84"/>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4</v>
      </c>
      <c r="B20" s="84" t="s">
        <v>183</v>
      </c>
      <c r="C20" s="84"/>
      <c r="D20" s="84"/>
      <c r="E20" s="84"/>
      <c r="F20" s="84"/>
      <c r="G20" s="84"/>
      <c r="H20" s="84"/>
      <c r="I20" s="38"/>
      <c r="J20" s="31"/>
      <c r="K20" s="31"/>
      <c r="L20" s="31"/>
      <c r="M20" s="31"/>
    </row>
    <row r="21" spans="1:13" ht="15.95" customHeight="1" thickBot="1" x14ac:dyDescent="0.3">
      <c r="A21" s="9">
        <f>INDEX('Point Grid'!$C$8:$I$30,MATCH($A$1,'Point Grid'!$A$8:$A$30,0),MATCH(A20,'Point Grid'!$C$7:$I$7,0))</f>
        <v>1</v>
      </c>
      <c r="B21" s="84"/>
      <c r="C21" s="84"/>
      <c r="D21" s="84"/>
      <c r="E21" s="84"/>
      <c r="F21" s="84"/>
      <c r="G21" s="84"/>
      <c r="H21" s="84"/>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thickBot="1" x14ac:dyDescent="0.3">
      <c r="A23" s="30"/>
      <c r="B23" s="39"/>
      <c r="C23" s="39"/>
      <c r="D23" s="39"/>
      <c r="E23" s="39"/>
      <c r="F23" s="39"/>
      <c r="G23" s="39"/>
      <c r="H23" s="39"/>
      <c r="I23" s="40"/>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sheetData>
  <mergeCells count="4">
    <mergeCell ref="B16:H17"/>
    <mergeCell ref="B20:H21"/>
    <mergeCell ref="H1:I1"/>
    <mergeCell ref="B12:H13"/>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40"/>
  <sheetViews>
    <sheetView zoomScaleNormal="100" workbookViewId="0"/>
  </sheetViews>
  <sheetFormatPr defaultColWidth="9.140625" defaultRowHeight="15" x14ac:dyDescent="0.25"/>
  <cols>
    <col min="1" max="1" width="9.140625" style="24"/>
    <col min="2" max="2" width="16.85546875" style="24" customWidth="1"/>
    <col min="3" max="3" width="16.42578125" style="24" customWidth="1"/>
    <col min="4" max="4" width="17" style="24" customWidth="1"/>
    <col min="5" max="5" width="17.5703125" style="24" customWidth="1"/>
    <col min="6" max="6" width="22.140625" style="24" customWidth="1"/>
    <col min="7" max="9" width="11.42578125" style="24" customWidth="1"/>
    <col min="10" max="16384" width="9.140625" style="24"/>
  </cols>
  <sheetData>
    <row r="1" spans="1:13" ht="15.95" customHeight="1" x14ac:dyDescent="0.25">
      <c r="A1" s="7">
        <v>15</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Grid'!B:B,MATCH('15'!A1,'Point Grid'!A:A,0))</f>
        <v>2.75</v>
      </c>
      <c r="B4" s="33" t="s">
        <v>191</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s="50" customFormat="1" ht="51" customHeight="1" x14ac:dyDescent="0.25">
      <c r="A6" s="46"/>
      <c r="B6" s="69" t="s">
        <v>90</v>
      </c>
      <c r="C6" s="69" t="s">
        <v>89</v>
      </c>
      <c r="D6" s="69" t="s">
        <v>192</v>
      </c>
      <c r="E6" s="69" t="s">
        <v>177</v>
      </c>
      <c r="F6" s="69" t="s">
        <v>193</v>
      </c>
      <c r="G6" s="41"/>
      <c r="H6" s="41"/>
      <c r="I6" s="48"/>
      <c r="J6" s="49"/>
      <c r="K6" s="49"/>
      <c r="L6" s="49"/>
      <c r="M6" s="49"/>
    </row>
    <row r="7" spans="1:13" ht="15.95" customHeight="1" x14ac:dyDescent="0.25">
      <c r="A7" s="9"/>
      <c r="B7" s="51">
        <v>2010</v>
      </c>
      <c r="C7" s="68">
        <v>1100</v>
      </c>
      <c r="D7" s="51">
        <v>1.35</v>
      </c>
      <c r="E7" s="51">
        <v>700</v>
      </c>
      <c r="F7" s="51">
        <v>1.1000000000000001</v>
      </c>
      <c r="G7" s="33"/>
      <c r="H7" s="33"/>
      <c r="I7" s="36"/>
      <c r="J7" s="31"/>
      <c r="K7" s="31"/>
      <c r="L7" s="31"/>
      <c r="M7" s="31"/>
    </row>
    <row r="8" spans="1:13" ht="15.95" customHeight="1" x14ac:dyDescent="0.25">
      <c r="A8" s="9"/>
      <c r="B8" s="51">
        <v>2011</v>
      </c>
      <c r="C8" s="68">
        <v>1300</v>
      </c>
      <c r="D8" s="51">
        <v>1.3</v>
      </c>
      <c r="E8" s="51">
        <v>750</v>
      </c>
      <c r="F8" s="51">
        <v>1.4</v>
      </c>
      <c r="G8" s="33"/>
      <c r="H8" s="33"/>
      <c r="I8" s="36"/>
      <c r="J8" s="31"/>
      <c r="K8" s="31"/>
      <c r="L8" s="31"/>
      <c r="M8" s="31"/>
    </row>
    <row r="9" spans="1:13" ht="15.95" customHeight="1" x14ac:dyDescent="0.25">
      <c r="A9" s="9"/>
      <c r="B9" s="51">
        <v>2012</v>
      </c>
      <c r="C9" s="68">
        <v>1400</v>
      </c>
      <c r="D9" s="51">
        <v>1.2</v>
      </c>
      <c r="E9" s="51">
        <v>500</v>
      </c>
      <c r="F9" s="51">
        <v>1.7</v>
      </c>
      <c r="G9" s="33"/>
      <c r="H9" s="33"/>
      <c r="I9" s="36"/>
      <c r="J9" s="31"/>
      <c r="K9" s="31"/>
      <c r="L9" s="31"/>
      <c r="M9" s="31"/>
    </row>
    <row r="10" spans="1:13" ht="15.95" customHeight="1" x14ac:dyDescent="0.25">
      <c r="A10" s="9"/>
      <c r="B10" s="51">
        <v>2013</v>
      </c>
      <c r="C10" s="68">
        <v>1800</v>
      </c>
      <c r="D10" s="51">
        <v>1</v>
      </c>
      <c r="E10" s="51">
        <v>750</v>
      </c>
      <c r="F10" s="51">
        <v>2</v>
      </c>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t="s">
        <v>194</v>
      </c>
      <c r="C12" s="33"/>
      <c r="D12" s="33"/>
      <c r="E12" s="33"/>
      <c r="F12" s="33"/>
      <c r="G12" s="33"/>
      <c r="H12" s="33"/>
      <c r="I12" s="36"/>
      <c r="J12" s="31"/>
      <c r="K12" s="31"/>
      <c r="L12" s="31"/>
      <c r="M12" s="31"/>
    </row>
    <row r="13" spans="1:13" ht="15.95" customHeight="1" x14ac:dyDescent="0.25">
      <c r="A13" s="9"/>
      <c r="B13" s="33" t="s">
        <v>195</v>
      </c>
      <c r="C13" s="33"/>
      <c r="D13" s="33"/>
      <c r="E13" s="33"/>
      <c r="F13" s="33"/>
      <c r="G13" s="33"/>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26" t="s">
        <v>2</v>
      </c>
      <c r="B15" s="84" t="s">
        <v>196</v>
      </c>
      <c r="C15" s="84"/>
      <c r="D15" s="84"/>
      <c r="E15" s="84"/>
      <c r="F15" s="84"/>
      <c r="G15" s="84"/>
      <c r="H15" s="84"/>
      <c r="I15" s="38"/>
      <c r="J15" s="31"/>
      <c r="K15" s="31"/>
      <c r="L15" s="31"/>
      <c r="M15" s="31"/>
    </row>
    <row r="16" spans="1:13" ht="15.95" customHeight="1" thickBot="1" x14ac:dyDescent="0.3">
      <c r="A16" s="9">
        <f>INDEX('Point Grid'!$C$8:$I$30,MATCH($A$1,'Point Grid'!$A$8:$A$30,0),MATCH(A15,'Point Grid'!$C$7:$I$7,0))</f>
        <v>0.5</v>
      </c>
      <c r="B16" s="84"/>
      <c r="C16" s="84"/>
      <c r="D16" s="84"/>
      <c r="E16" s="84"/>
      <c r="F16" s="84"/>
      <c r="G16" s="84"/>
      <c r="H16" s="84"/>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3</v>
      </c>
      <c r="B19" s="84" t="s">
        <v>197</v>
      </c>
      <c r="C19" s="84"/>
      <c r="D19" s="84"/>
      <c r="E19" s="84"/>
      <c r="F19" s="84"/>
      <c r="G19" s="84"/>
      <c r="H19" s="84"/>
      <c r="I19" s="38"/>
      <c r="J19" s="31"/>
      <c r="K19" s="31"/>
      <c r="L19" s="31"/>
      <c r="M19" s="31"/>
    </row>
    <row r="20" spans="1:13" ht="15.95" customHeight="1" thickBot="1" x14ac:dyDescent="0.3">
      <c r="A20" s="9">
        <f>INDEX('Point Grid'!$C$8:$I$30,MATCH($A$1,'Point Grid'!$A$8:$A$30,0),MATCH(A19,'Point Grid'!$C$7:$I$7,0))</f>
        <v>1.75</v>
      </c>
      <c r="B20" s="84"/>
      <c r="C20" s="84"/>
      <c r="D20" s="84"/>
      <c r="E20" s="84"/>
      <c r="F20" s="84"/>
      <c r="G20" s="84"/>
      <c r="H20" s="84"/>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4</v>
      </c>
      <c r="B23" s="84" t="s">
        <v>198</v>
      </c>
      <c r="C23" s="84"/>
      <c r="D23" s="84"/>
      <c r="E23" s="84"/>
      <c r="F23" s="84"/>
      <c r="G23" s="84"/>
      <c r="H23" s="84"/>
      <c r="I23" s="38"/>
      <c r="J23" s="31"/>
      <c r="K23" s="31"/>
      <c r="L23" s="31"/>
      <c r="M23" s="31"/>
    </row>
    <row r="24" spans="1:13" ht="15.95" customHeight="1" thickBot="1" x14ac:dyDescent="0.3">
      <c r="A24" s="9">
        <f>INDEX('Point Grid'!$C$8:$I$30,MATCH($A$1,'Point Grid'!$A$8:$A$30,0),MATCH(A23,'Point Grid'!$C$7:$I$7,0))</f>
        <v>0.5</v>
      </c>
      <c r="B24" s="84"/>
      <c r="C24" s="84"/>
      <c r="D24" s="84"/>
      <c r="E24" s="84"/>
      <c r="F24" s="84"/>
      <c r="G24" s="84"/>
      <c r="H24" s="84"/>
      <c r="I24" s="38"/>
      <c r="J24" s="31"/>
      <c r="K24" s="31"/>
      <c r="L24" s="31"/>
      <c r="M24" s="31"/>
    </row>
    <row r="25" spans="1:13" ht="15.95" customHeight="1" thickBot="1" x14ac:dyDescent="0.3">
      <c r="A25" s="5"/>
      <c r="B25" s="37"/>
      <c r="C25" s="37" t="s">
        <v>199</v>
      </c>
      <c r="D25" s="37"/>
      <c r="E25" s="37"/>
      <c r="F25" s="37"/>
      <c r="G25" s="37"/>
      <c r="H25" s="37"/>
      <c r="I25" s="38"/>
      <c r="J25" s="31"/>
      <c r="K25" s="31"/>
      <c r="L25" s="31"/>
      <c r="M25" s="31"/>
    </row>
    <row r="26" spans="1:13" ht="15.95" customHeight="1" x14ac:dyDescent="0.25">
      <c r="A26" s="29"/>
      <c r="B26" s="37"/>
      <c r="C26" s="37" t="s">
        <v>200</v>
      </c>
      <c r="D26" s="37"/>
      <c r="E26" s="37"/>
      <c r="F26" s="37"/>
      <c r="G26" s="37"/>
      <c r="H26" s="37"/>
      <c r="I26" s="38"/>
      <c r="J26" s="31"/>
      <c r="K26" s="31"/>
      <c r="L26" s="31"/>
      <c r="M26" s="31"/>
    </row>
    <row r="27" spans="1:13" ht="15.95" customHeight="1" thickBot="1" x14ac:dyDescent="0.3">
      <c r="A27" s="30"/>
      <c r="B27" s="39"/>
      <c r="C27" s="39"/>
      <c r="D27" s="39"/>
      <c r="E27" s="39"/>
      <c r="F27" s="39"/>
      <c r="G27" s="39"/>
      <c r="H27" s="39"/>
      <c r="I27" s="40"/>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sheetData>
  <mergeCells count="4">
    <mergeCell ref="H1:I1"/>
    <mergeCell ref="B15:H16"/>
    <mergeCell ref="B19:H20"/>
    <mergeCell ref="B23:H24"/>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4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5" width="21.140625" style="24" customWidth="1"/>
    <col min="6" max="9" width="11.42578125" style="24" customWidth="1"/>
    <col min="10" max="16384" width="9.140625" style="24"/>
  </cols>
  <sheetData>
    <row r="1" spans="1:13" ht="15.95" customHeight="1" x14ac:dyDescent="0.25">
      <c r="A1" s="7">
        <v>16</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Grid'!B:B,MATCH('16'!A1,'Point Grid'!A:A,0))</f>
        <v>2.75</v>
      </c>
      <c r="B4" s="84" t="s">
        <v>216</v>
      </c>
      <c r="C4" s="84"/>
      <c r="D4" s="84"/>
      <c r="E4" s="84"/>
      <c r="F4" s="84"/>
      <c r="G4" s="84"/>
      <c r="H4" s="84"/>
      <c r="I4" s="36"/>
      <c r="J4" s="31"/>
      <c r="K4" s="31"/>
      <c r="L4" s="31"/>
      <c r="M4" s="31"/>
    </row>
    <row r="5" spans="1:13" ht="15.95" customHeight="1" x14ac:dyDescent="0.25">
      <c r="A5" s="9"/>
      <c r="B5" s="84"/>
      <c r="C5" s="84"/>
      <c r="D5" s="84"/>
      <c r="E5" s="84"/>
      <c r="F5" s="84"/>
      <c r="G5" s="84"/>
      <c r="H5" s="84"/>
      <c r="I5" s="36"/>
      <c r="J5" s="31"/>
      <c r="K5" s="31"/>
      <c r="L5" s="31"/>
      <c r="M5" s="31"/>
    </row>
    <row r="6" spans="1:13" ht="15.95" customHeight="1" x14ac:dyDescent="0.25">
      <c r="A6" s="9"/>
      <c r="B6" s="84"/>
      <c r="C6" s="84"/>
      <c r="D6" s="84"/>
      <c r="E6" s="84"/>
      <c r="F6" s="84"/>
      <c r="G6" s="84"/>
      <c r="H6" s="84"/>
      <c r="I6" s="36"/>
      <c r="J6" s="31"/>
      <c r="K6" s="31"/>
      <c r="L6" s="31"/>
      <c r="M6" s="31"/>
    </row>
    <row r="7" spans="1:13" ht="15.95" customHeight="1" x14ac:dyDescent="0.25">
      <c r="A7" s="9"/>
      <c r="B7" s="84"/>
      <c r="C7" s="84"/>
      <c r="D7" s="84"/>
      <c r="E7" s="84"/>
      <c r="F7" s="84"/>
      <c r="G7" s="84"/>
      <c r="H7" s="84"/>
      <c r="I7" s="36"/>
      <c r="J7" s="31"/>
      <c r="K7" s="31"/>
      <c r="L7" s="31"/>
      <c r="M7" s="31"/>
    </row>
    <row r="8" spans="1:13" ht="15.95" customHeight="1" x14ac:dyDescent="0.25">
      <c r="A8" s="9"/>
      <c r="B8" s="33"/>
      <c r="C8" s="33"/>
      <c r="D8" s="33"/>
      <c r="E8" s="33"/>
      <c r="F8" s="33"/>
      <c r="G8" s="33"/>
      <c r="H8" s="33"/>
      <c r="I8" s="36"/>
      <c r="J8" s="31"/>
      <c r="K8" s="31"/>
      <c r="L8" s="31"/>
      <c r="M8" s="31"/>
    </row>
    <row r="9" spans="1:13" ht="15.95" customHeight="1" x14ac:dyDescent="0.25">
      <c r="A9" s="9"/>
      <c r="B9" s="33" t="s">
        <v>217</v>
      </c>
      <c r="C9" s="33"/>
      <c r="D9" s="33"/>
      <c r="E9" s="33"/>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66"/>
      <c r="C11" s="66"/>
      <c r="D11" s="89" t="s">
        <v>222</v>
      </c>
      <c r="E11" s="89"/>
      <c r="F11" s="33"/>
      <c r="G11" s="33"/>
      <c r="H11" s="33"/>
      <c r="I11" s="36"/>
      <c r="J11" s="31"/>
      <c r="K11" s="31"/>
      <c r="L11" s="31"/>
      <c r="M11" s="31"/>
    </row>
    <row r="12" spans="1:13" s="50" customFormat="1" ht="45.95" customHeight="1" x14ac:dyDescent="0.25">
      <c r="A12" s="46"/>
      <c r="B12" s="69" t="s">
        <v>90</v>
      </c>
      <c r="C12" s="69" t="s">
        <v>219</v>
      </c>
      <c r="D12" s="69" t="s">
        <v>220</v>
      </c>
      <c r="E12" s="69" t="s">
        <v>221</v>
      </c>
      <c r="F12" s="41"/>
      <c r="G12" s="41"/>
      <c r="H12" s="41"/>
      <c r="I12" s="48"/>
      <c r="J12" s="49"/>
      <c r="K12" s="49"/>
      <c r="L12" s="49"/>
      <c r="M12" s="49"/>
    </row>
    <row r="13" spans="1:13" ht="15.95" customHeight="1" x14ac:dyDescent="0.25">
      <c r="A13" s="9"/>
      <c r="B13" s="51">
        <v>2011</v>
      </c>
      <c r="C13" s="68">
        <v>3400</v>
      </c>
      <c r="D13" s="68">
        <v>1750</v>
      </c>
      <c r="E13" s="51">
        <v>220</v>
      </c>
      <c r="F13" s="33"/>
      <c r="G13" s="33"/>
      <c r="H13" s="33"/>
      <c r="I13" s="36"/>
      <c r="J13" s="31"/>
      <c r="K13" s="31"/>
      <c r="L13" s="31"/>
      <c r="M13" s="31"/>
    </row>
    <row r="14" spans="1:13" ht="15.95" customHeight="1" x14ac:dyDescent="0.25">
      <c r="A14" s="9"/>
      <c r="B14" s="51">
        <v>2012</v>
      </c>
      <c r="C14" s="68">
        <v>3500</v>
      </c>
      <c r="D14" s="68">
        <v>1700</v>
      </c>
      <c r="E14" s="51">
        <v>140</v>
      </c>
      <c r="F14" s="33"/>
      <c r="G14" s="33"/>
      <c r="H14" s="33"/>
      <c r="I14" s="36"/>
      <c r="J14" s="31"/>
      <c r="K14" s="31"/>
      <c r="L14" s="31"/>
      <c r="M14" s="31"/>
    </row>
    <row r="15" spans="1:13" ht="15.95" customHeight="1" x14ac:dyDescent="0.25">
      <c r="A15" s="9"/>
      <c r="B15" s="51">
        <v>2013</v>
      </c>
      <c r="C15" s="68">
        <v>3600</v>
      </c>
      <c r="D15" s="68">
        <v>1500</v>
      </c>
      <c r="E15" s="51">
        <v>90</v>
      </c>
      <c r="F15" s="33"/>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88" t="s">
        <v>223</v>
      </c>
      <c r="C17" s="89"/>
      <c r="D17" s="89"/>
      <c r="E17" s="89"/>
      <c r="F17" s="33"/>
      <c r="G17" s="33"/>
      <c r="H17" s="33"/>
      <c r="I17" s="36"/>
      <c r="J17" s="31"/>
      <c r="K17" s="31"/>
      <c r="L17" s="31"/>
      <c r="M17" s="31"/>
    </row>
    <row r="18" spans="1:13" ht="15.95" customHeight="1" x14ac:dyDescent="0.25">
      <c r="A18" s="9"/>
      <c r="B18" s="89"/>
      <c r="C18" s="89"/>
      <c r="D18" s="89"/>
      <c r="E18" s="89"/>
      <c r="F18" s="33"/>
      <c r="G18" s="33"/>
      <c r="H18" s="33"/>
      <c r="I18" s="36"/>
      <c r="J18" s="31"/>
      <c r="K18" s="31"/>
      <c r="L18" s="31"/>
      <c r="M18" s="31"/>
    </row>
    <row r="19" spans="1:13" ht="45" x14ac:dyDescent="0.25">
      <c r="A19" s="9"/>
      <c r="B19" s="67" t="s">
        <v>224</v>
      </c>
      <c r="C19" s="67" t="s">
        <v>220</v>
      </c>
      <c r="D19" s="69" t="s">
        <v>221</v>
      </c>
      <c r="E19" s="67"/>
      <c r="F19" s="33"/>
      <c r="G19" s="33"/>
      <c r="H19" s="33"/>
      <c r="I19" s="36"/>
      <c r="J19" s="31"/>
      <c r="K19" s="31"/>
      <c r="L19" s="31"/>
      <c r="M19" s="31"/>
    </row>
    <row r="20" spans="1:13" ht="15.95" customHeight="1" x14ac:dyDescent="0.25">
      <c r="A20" s="9"/>
      <c r="B20" s="51" t="s">
        <v>225</v>
      </c>
      <c r="C20" s="74">
        <v>1</v>
      </c>
      <c r="D20" s="74">
        <v>1.5</v>
      </c>
      <c r="E20" s="51"/>
      <c r="F20" s="33"/>
      <c r="G20" s="33"/>
      <c r="H20" s="33"/>
      <c r="I20" s="36"/>
      <c r="J20" s="31"/>
      <c r="K20" s="31"/>
      <c r="L20" s="31"/>
      <c r="M20" s="31"/>
    </row>
    <row r="21" spans="1:13" ht="15.95" customHeight="1" x14ac:dyDescent="0.25">
      <c r="A21" s="28"/>
      <c r="B21" s="51" t="s">
        <v>226</v>
      </c>
      <c r="C21" s="74">
        <v>1.04</v>
      </c>
      <c r="D21" s="74">
        <v>2.5</v>
      </c>
      <c r="E21" s="51"/>
      <c r="F21" s="33"/>
      <c r="G21" s="33"/>
      <c r="H21" s="33"/>
      <c r="I21" s="36"/>
      <c r="J21" s="31"/>
      <c r="K21" s="31"/>
      <c r="L21" s="31"/>
      <c r="M21" s="31"/>
    </row>
    <row r="22" spans="1:13" ht="15.95" customHeight="1" x14ac:dyDescent="0.25">
      <c r="A22" s="26"/>
      <c r="B22" s="51" t="s">
        <v>227</v>
      </c>
      <c r="C22" s="74">
        <v>1.2</v>
      </c>
      <c r="D22" s="74">
        <v>6</v>
      </c>
      <c r="E22" s="51"/>
      <c r="F22" s="33"/>
      <c r="G22" s="33"/>
      <c r="H22" s="33"/>
      <c r="I22" s="36"/>
      <c r="J22" s="31"/>
      <c r="K22" s="31"/>
      <c r="L22" s="31"/>
      <c r="M22" s="31"/>
    </row>
    <row r="23" spans="1:13" ht="15.95" customHeight="1" x14ac:dyDescent="0.25">
      <c r="A23" s="26"/>
      <c r="B23" s="51"/>
      <c r="C23" s="74"/>
      <c r="D23" s="74"/>
      <c r="E23" s="51"/>
      <c r="F23" s="33"/>
      <c r="G23" s="33"/>
      <c r="H23" s="33"/>
      <c r="I23" s="36"/>
      <c r="J23" s="31"/>
      <c r="K23" s="31"/>
      <c r="L23" s="31"/>
      <c r="M23" s="31"/>
    </row>
    <row r="24" spans="1:13" ht="15.95" customHeight="1" x14ac:dyDescent="0.25">
      <c r="A24" s="26"/>
      <c r="B24" s="33" t="s">
        <v>228</v>
      </c>
      <c r="C24" s="74"/>
      <c r="D24" s="74"/>
      <c r="E24" s="51"/>
      <c r="F24" s="33"/>
      <c r="G24" s="33"/>
      <c r="H24" s="33"/>
      <c r="I24" s="36"/>
      <c r="J24" s="31"/>
      <c r="K24" s="31"/>
      <c r="L24" s="31"/>
      <c r="M24" s="31"/>
    </row>
    <row r="25" spans="1:13" ht="15.95" customHeight="1" x14ac:dyDescent="0.25">
      <c r="A25" s="26"/>
      <c r="B25" s="33" t="s">
        <v>229</v>
      </c>
      <c r="C25" s="74"/>
      <c r="D25" s="74"/>
      <c r="E25" s="51"/>
      <c r="F25" s="33"/>
      <c r="G25" s="33"/>
      <c r="H25" s="33"/>
      <c r="I25" s="36"/>
      <c r="J25" s="31"/>
      <c r="K25" s="31"/>
      <c r="L25" s="31"/>
      <c r="M25" s="31"/>
    </row>
    <row r="26" spans="1:13" ht="15.95" customHeight="1" x14ac:dyDescent="0.25">
      <c r="A26" s="26"/>
      <c r="B26" s="33" t="s">
        <v>230</v>
      </c>
      <c r="C26" s="74"/>
      <c r="D26" s="74"/>
      <c r="E26" s="51"/>
      <c r="F26" s="33"/>
      <c r="G26" s="33"/>
      <c r="H26" s="33"/>
      <c r="I26" s="36"/>
      <c r="J26" s="31"/>
      <c r="K26" s="31"/>
      <c r="L26" s="31"/>
      <c r="M26" s="31"/>
    </row>
    <row r="27" spans="1:13" ht="15.95" customHeight="1" x14ac:dyDescent="0.25">
      <c r="A27" s="29"/>
      <c r="B27" s="37"/>
      <c r="C27" s="37"/>
      <c r="D27" s="37"/>
      <c r="E27" s="37"/>
      <c r="F27" s="37"/>
      <c r="G27" s="37"/>
      <c r="H27" s="37"/>
      <c r="I27" s="38"/>
      <c r="J27" s="31"/>
      <c r="K27" s="31"/>
      <c r="L27" s="31"/>
      <c r="M27" s="31"/>
    </row>
    <row r="28" spans="1:13" ht="15.95" customHeight="1" x14ac:dyDescent="0.25">
      <c r="A28" s="26" t="s">
        <v>2</v>
      </c>
      <c r="B28" s="85" t="s">
        <v>218</v>
      </c>
      <c r="C28" s="85"/>
      <c r="D28" s="85"/>
      <c r="E28" s="85"/>
      <c r="F28" s="85"/>
      <c r="G28" s="85"/>
      <c r="H28" s="85"/>
      <c r="I28" s="38"/>
      <c r="J28" s="31"/>
      <c r="K28" s="31"/>
      <c r="L28" s="31"/>
      <c r="M28" s="31"/>
    </row>
    <row r="29" spans="1:13" ht="15.95" customHeight="1" thickBot="1" x14ac:dyDescent="0.3">
      <c r="A29" s="9">
        <f>INDEX('Point Grid'!$C$8:$I$30,MATCH($A$1,'Point Grid'!$A$8:$A$30,0),MATCH(A28,'Point Grid'!$C$7:$I$7,0))</f>
        <v>2.75</v>
      </c>
      <c r="B29" s="85"/>
      <c r="C29" s="85"/>
      <c r="D29" s="85"/>
      <c r="E29" s="85"/>
      <c r="F29" s="85"/>
      <c r="G29" s="85"/>
      <c r="H29" s="85"/>
      <c r="I29" s="38"/>
      <c r="J29" s="31"/>
      <c r="K29" s="31"/>
      <c r="L29" s="31"/>
      <c r="M29" s="31"/>
    </row>
    <row r="30" spans="1:13" ht="15.95" customHeight="1" thickBot="1" x14ac:dyDescent="0.3">
      <c r="A30" s="5"/>
      <c r="B30" s="37"/>
      <c r="C30" s="37"/>
      <c r="D30" s="37"/>
      <c r="E30" s="37"/>
      <c r="F30" s="37"/>
      <c r="G30" s="37"/>
      <c r="H30" s="37"/>
      <c r="I30" s="38"/>
      <c r="J30" s="31"/>
      <c r="K30" s="31"/>
      <c r="L30" s="31"/>
      <c r="M30" s="31"/>
    </row>
    <row r="31" spans="1:13" ht="15.95" customHeight="1" thickBot="1" x14ac:dyDescent="0.3">
      <c r="A31" s="30"/>
      <c r="B31" s="39"/>
      <c r="C31" s="39"/>
      <c r="D31" s="39"/>
      <c r="E31" s="39"/>
      <c r="F31" s="39"/>
      <c r="G31" s="39"/>
      <c r="H31" s="39"/>
      <c r="I31" s="40"/>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row r="44" spans="2:13" x14ac:dyDescent="0.25">
      <c r="B44" s="31"/>
      <c r="C44" s="31"/>
      <c r="D44" s="31"/>
      <c r="E44" s="31"/>
      <c r="F44" s="31"/>
      <c r="G44" s="31"/>
      <c r="H44" s="31"/>
      <c r="I44" s="31"/>
      <c r="J44" s="31"/>
      <c r="K44" s="31"/>
      <c r="L44" s="31"/>
      <c r="M44" s="31"/>
    </row>
  </sheetData>
  <mergeCells count="5">
    <mergeCell ref="H1:I1"/>
    <mergeCell ref="B28:H29"/>
    <mergeCell ref="B4:H7"/>
    <mergeCell ref="D11:E11"/>
    <mergeCell ref="B17:E18"/>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2">
    <dataValidation type="decimal" allowBlank="1" showInputMessage="1" showErrorMessage="1" sqref="A22:A26">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27"/>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17</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Grid'!B:B,MATCH('17'!A1,'Point Grid'!A:A,0))</f>
        <v>2</v>
      </c>
      <c r="B4" s="84" t="s">
        <v>201</v>
      </c>
      <c r="C4" s="84"/>
      <c r="D4" s="84"/>
      <c r="E4" s="84"/>
      <c r="F4" s="84"/>
      <c r="G4" s="84"/>
      <c r="H4" s="84"/>
      <c r="I4" s="36"/>
      <c r="J4" s="31"/>
      <c r="K4" s="31"/>
      <c r="L4" s="31"/>
      <c r="M4" s="31"/>
    </row>
    <row r="5" spans="1:13" ht="15.95" customHeight="1" x14ac:dyDescent="0.25">
      <c r="A5" s="9"/>
      <c r="B5" s="84"/>
      <c r="C5" s="84"/>
      <c r="D5" s="84"/>
      <c r="E5" s="84"/>
      <c r="F5" s="84"/>
      <c r="G5" s="84"/>
      <c r="H5" s="84"/>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33"/>
      <c r="C7" s="33" t="s">
        <v>202</v>
      </c>
      <c r="D7" s="33"/>
      <c r="E7" s="33"/>
      <c r="F7" s="33"/>
      <c r="G7" s="33"/>
      <c r="H7" s="33"/>
      <c r="I7" s="36"/>
      <c r="J7" s="31"/>
      <c r="K7" s="31"/>
      <c r="L7" s="31"/>
      <c r="M7" s="31"/>
    </row>
    <row r="8" spans="1:13" ht="15.95" customHeight="1" x14ac:dyDescent="0.25">
      <c r="A8" s="9"/>
      <c r="B8" s="33"/>
      <c r="C8" s="33" t="s">
        <v>203</v>
      </c>
      <c r="D8" s="33"/>
      <c r="E8" s="33"/>
      <c r="F8" s="33"/>
      <c r="G8" s="33"/>
      <c r="H8" s="33"/>
      <c r="I8" s="36"/>
      <c r="J8" s="31"/>
      <c r="K8" s="31"/>
      <c r="L8" s="31"/>
      <c r="M8" s="31"/>
    </row>
    <row r="9" spans="1:13" ht="15.95" customHeight="1" x14ac:dyDescent="0.25">
      <c r="A9" s="9"/>
      <c r="B9" s="33"/>
      <c r="C9" s="33" t="s">
        <v>204</v>
      </c>
      <c r="D9" s="33"/>
      <c r="E9" s="33"/>
      <c r="F9" s="33"/>
      <c r="G9" s="33"/>
      <c r="H9" s="33"/>
      <c r="I9" s="36"/>
      <c r="J9" s="31"/>
      <c r="K9" s="31"/>
      <c r="L9" s="31"/>
      <c r="M9" s="31"/>
    </row>
    <row r="10" spans="1:13" ht="15.95" customHeight="1" x14ac:dyDescent="0.25">
      <c r="A10" s="9"/>
      <c r="B10" s="33"/>
      <c r="C10" s="33" t="s">
        <v>205</v>
      </c>
      <c r="D10" s="33"/>
      <c r="E10" s="33"/>
      <c r="F10" s="33"/>
      <c r="G10" s="33"/>
      <c r="H10" s="33"/>
      <c r="I10" s="36"/>
      <c r="J10" s="31"/>
      <c r="K10" s="31"/>
      <c r="L10" s="31"/>
      <c r="M10" s="31"/>
    </row>
    <row r="11" spans="1:13" ht="15.95" customHeight="1" x14ac:dyDescent="0.25">
      <c r="A11" s="26" t="s">
        <v>2</v>
      </c>
      <c r="B11" s="84"/>
      <c r="C11" s="84"/>
      <c r="D11" s="84"/>
      <c r="E11" s="84"/>
      <c r="F11" s="84"/>
      <c r="G11" s="84"/>
      <c r="H11" s="84"/>
      <c r="I11" s="38"/>
      <c r="J11" s="31"/>
      <c r="K11" s="31"/>
      <c r="L11" s="31"/>
      <c r="M11" s="31"/>
    </row>
    <row r="12" spans="1:13" ht="15.95" customHeight="1" thickBot="1" x14ac:dyDescent="0.3">
      <c r="A12" s="9">
        <f>INDEX('Point Grid'!$C$8:$I$30,MATCH($A$1,'Point Grid'!$A$8:$A$30,0),MATCH(A11,'Point Grid'!$C$7:$I$7,0))</f>
        <v>2</v>
      </c>
      <c r="B12" s="84"/>
      <c r="C12" s="84"/>
      <c r="D12" s="84"/>
      <c r="E12" s="84"/>
      <c r="F12" s="84"/>
      <c r="G12" s="84"/>
      <c r="H12" s="84"/>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thickBot="1" x14ac:dyDescent="0.3">
      <c r="A14" s="30"/>
      <c r="B14" s="39"/>
      <c r="C14" s="39"/>
      <c r="D14" s="39"/>
      <c r="E14" s="39"/>
      <c r="F14" s="39"/>
      <c r="G14" s="39"/>
      <c r="H14" s="39"/>
      <c r="I14" s="40"/>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row r="27" spans="2:13" x14ac:dyDescent="0.25">
      <c r="B27" s="31"/>
      <c r="C27" s="31"/>
      <c r="D27" s="31"/>
      <c r="E27" s="31"/>
      <c r="F27" s="31"/>
      <c r="G27" s="31"/>
      <c r="H27" s="31"/>
      <c r="I27" s="31"/>
      <c r="J27" s="31"/>
      <c r="K27" s="31"/>
      <c r="L27" s="31"/>
      <c r="M27" s="31"/>
    </row>
  </sheetData>
  <mergeCells count="3">
    <mergeCell ref="H1:I1"/>
    <mergeCell ref="B11:H12"/>
    <mergeCell ref="B4:H5"/>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52"/>
  <sheetViews>
    <sheetView zoomScaleNormal="100" workbookViewId="0"/>
  </sheetViews>
  <sheetFormatPr defaultColWidth="9.140625" defaultRowHeight="15" x14ac:dyDescent="0.25"/>
  <cols>
    <col min="1" max="1" width="9.140625" style="24"/>
    <col min="2" max="2" width="13.7109375" style="24" customWidth="1"/>
    <col min="3" max="5" width="11.28515625" style="24" customWidth="1"/>
    <col min="6" max="6" width="11.42578125" style="24" customWidth="1"/>
    <col min="7" max="7" width="17.28515625" style="24" customWidth="1"/>
    <col min="8" max="9" width="11.42578125" style="24" customWidth="1"/>
    <col min="10" max="16384" width="9.140625" style="24"/>
  </cols>
  <sheetData>
    <row r="1" spans="1:13" ht="15.95" customHeight="1" x14ac:dyDescent="0.25">
      <c r="A1" s="7">
        <v>18</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Grid'!B:B,MATCH('18'!A1,'Point Grid'!A:A,0))</f>
        <v>4</v>
      </c>
      <c r="B4" s="33" t="s">
        <v>206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67"/>
      <c r="C6" s="89" t="s">
        <v>211</v>
      </c>
      <c r="D6" s="89"/>
      <c r="E6" s="89"/>
      <c r="F6" s="33"/>
      <c r="G6" s="33"/>
      <c r="H6" s="33"/>
      <c r="I6" s="36"/>
      <c r="J6" s="31"/>
      <c r="K6" s="31"/>
      <c r="L6" s="31"/>
      <c r="M6" s="31"/>
    </row>
    <row r="7" spans="1:13" ht="15.95" customHeight="1" x14ac:dyDescent="0.25">
      <c r="A7" s="9"/>
      <c r="B7" s="67" t="s">
        <v>90</v>
      </c>
      <c r="C7" s="67" t="s">
        <v>208</v>
      </c>
      <c r="D7" s="67" t="s">
        <v>209</v>
      </c>
      <c r="E7" s="67" t="s">
        <v>210</v>
      </c>
      <c r="F7" s="33"/>
      <c r="G7" s="33"/>
      <c r="H7" s="33"/>
      <c r="I7" s="36"/>
      <c r="J7" s="31"/>
      <c r="K7" s="31"/>
      <c r="L7" s="31"/>
      <c r="M7" s="31"/>
    </row>
    <row r="8" spans="1:13" ht="15.95" customHeight="1" x14ac:dyDescent="0.25">
      <c r="A8" s="9"/>
      <c r="B8" s="51">
        <v>2011</v>
      </c>
      <c r="C8" s="68">
        <v>1000</v>
      </c>
      <c r="D8" s="68">
        <v>1500</v>
      </c>
      <c r="E8" s="68">
        <v>1815</v>
      </c>
      <c r="F8" s="33"/>
      <c r="G8" s="33"/>
      <c r="H8" s="33"/>
      <c r="I8" s="36"/>
      <c r="J8" s="31"/>
      <c r="K8" s="31"/>
      <c r="L8" s="31"/>
      <c r="M8" s="31"/>
    </row>
    <row r="9" spans="1:13" ht="15.95" customHeight="1" x14ac:dyDescent="0.25">
      <c r="A9" s="9"/>
      <c r="B9" s="51">
        <v>2012</v>
      </c>
      <c r="C9" s="68">
        <v>1020</v>
      </c>
      <c r="D9" s="68">
        <v>1530</v>
      </c>
      <c r="E9" s="51"/>
      <c r="F9" s="33"/>
      <c r="G9" s="33"/>
      <c r="H9" s="33"/>
      <c r="I9" s="36"/>
      <c r="J9" s="31"/>
      <c r="K9" s="31"/>
      <c r="L9" s="31"/>
      <c r="M9" s="31"/>
    </row>
    <row r="10" spans="1:13" ht="15.95" customHeight="1" x14ac:dyDescent="0.25">
      <c r="A10" s="9"/>
      <c r="B10" s="51">
        <v>2013</v>
      </c>
      <c r="C10" s="68">
        <v>1040</v>
      </c>
      <c r="D10" s="51"/>
      <c r="E10" s="51"/>
      <c r="F10" s="33"/>
      <c r="G10" s="33"/>
      <c r="H10" s="33"/>
      <c r="I10" s="36"/>
      <c r="J10" s="31"/>
      <c r="K10" s="31"/>
      <c r="L10" s="31"/>
      <c r="M10" s="31"/>
    </row>
    <row r="11" spans="1:13" ht="15.95" customHeight="1" x14ac:dyDescent="0.25">
      <c r="A11" s="9"/>
      <c r="B11" s="51"/>
      <c r="C11" s="51"/>
      <c r="D11" s="51"/>
      <c r="E11" s="51"/>
      <c r="F11" s="33"/>
      <c r="G11" s="33"/>
      <c r="H11" s="33"/>
      <c r="I11" s="36"/>
      <c r="J11" s="31"/>
      <c r="K11" s="31"/>
      <c r="L11" s="31"/>
      <c r="M11" s="31"/>
    </row>
    <row r="12" spans="1:13" ht="15.95" customHeight="1" x14ac:dyDescent="0.25">
      <c r="A12" s="9"/>
      <c r="B12" s="67"/>
      <c r="C12" s="89" t="s">
        <v>212</v>
      </c>
      <c r="D12" s="89"/>
      <c r="E12" s="89"/>
      <c r="F12" s="33"/>
      <c r="G12" s="33"/>
      <c r="H12" s="33"/>
      <c r="I12" s="36"/>
      <c r="J12" s="31"/>
      <c r="K12" s="31"/>
      <c r="L12" s="31"/>
      <c r="M12" s="31"/>
    </row>
    <row r="13" spans="1:13" ht="15.95" customHeight="1" x14ac:dyDescent="0.25">
      <c r="A13" s="9"/>
      <c r="B13" s="67" t="s">
        <v>90</v>
      </c>
      <c r="C13" s="67" t="s">
        <v>208</v>
      </c>
      <c r="D13" s="67" t="s">
        <v>209</v>
      </c>
      <c r="E13" s="67" t="s">
        <v>210</v>
      </c>
      <c r="F13" s="33"/>
      <c r="G13" s="33"/>
      <c r="H13" s="33"/>
      <c r="I13" s="36"/>
      <c r="J13" s="31"/>
      <c r="K13" s="31"/>
      <c r="L13" s="31"/>
      <c r="M13" s="31"/>
    </row>
    <row r="14" spans="1:13" ht="15.95" customHeight="1" x14ac:dyDescent="0.25">
      <c r="A14" s="9"/>
      <c r="B14" s="51">
        <v>2011</v>
      </c>
      <c r="C14" s="68">
        <v>1100</v>
      </c>
      <c r="D14" s="68">
        <v>1650</v>
      </c>
      <c r="E14" s="68">
        <v>1815</v>
      </c>
      <c r="F14" s="33"/>
      <c r="G14" s="33"/>
      <c r="H14" s="33"/>
      <c r="I14" s="36"/>
      <c r="J14" s="31"/>
      <c r="K14" s="31"/>
      <c r="L14" s="31"/>
      <c r="M14" s="31"/>
    </row>
    <row r="15" spans="1:13" ht="15.95" customHeight="1" x14ac:dyDescent="0.25">
      <c r="A15" s="9"/>
      <c r="B15" s="51">
        <v>2012</v>
      </c>
      <c r="C15" s="68">
        <v>1220</v>
      </c>
      <c r="D15" s="68">
        <v>1830</v>
      </c>
      <c r="E15" s="51"/>
      <c r="F15" s="33"/>
      <c r="G15" s="33"/>
      <c r="H15" s="33"/>
      <c r="I15" s="36"/>
      <c r="J15" s="31"/>
      <c r="K15" s="31"/>
      <c r="L15" s="31"/>
      <c r="M15" s="31"/>
    </row>
    <row r="16" spans="1:13" ht="15.95" customHeight="1" x14ac:dyDescent="0.25">
      <c r="A16" s="9"/>
      <c r="B16" s="51">
        <v>2013</v>
      </c>
      <c r="C16" s="68">
        <v>1340</v>
      </c>
      <c r="D16" s="51"/>
      <c r="E16" s="51"/>
      <c r="F16" s="33"/>
      <c r="G16" s="33"/>
      <c r="H16" s="33"/>
      <c r="I16" s="36"/>
      <c r="J16" s="31"/>
      <c r="K16" s="31"/>
      <c r="L16" s="31"/>
      <c r="M16" s="31"/>
    </row>
    <row r="17" spans="1:13" ht="15.95" customHeight="1" x14ac:dyDescent="0.25">
      <c r="A17" s="9"/>
      <c r="B17" s="51"/>
      <c r="C17" s="51"/>
      <c r="D17" s="51"/>
      <c r="E17" s="51"/>
      <c r="F17" s="33"/>
      <c r="G17" s="33"/>
      <c r="H17" s="33"/>
      <c r="I17" s="36"/>
      <c r="J17" s="31"/>
      <c r="K17" s="31"/>
      <c r="L17" s="31"/>
      <c r="M17" s="31"/>
    </row>
    <row r="18" spans="1:13" ht="15.95" customHeight="1" x14ac:dyDescent="0.25">
      <c r="A18" s="9"/>
      <c r="B18" s="67"/>
      <c r="C18" s="89" t="s">
        <v>213</v>
      </c>
      <c r="D18" s="89"/>
      <c r="E18" s="89"/>
      <c r="F18" s="33"/>
      <c r="G18" s="33"/>
      <c r="H18" s="33"/>
      <c r="I18" s="36"/>
      <c r="J18" s="31"/>
      <c r="K18" s="31"/>
      <c r="L18" s="31"/>
      <c r="M18" s="31"/>
    </row>
    <row r="19" spans="1:13" ht="15.95" customHeight="1" x14ac:dyDescent="0.25">
      <c r="A19" s="9"/>
      <c r="B19" s="67" t="s">
        <v>90</v>
      </c>
      <c r="C19" s="67" t="s">
        <v>208</v>
      </c>
      <c r="D19" s="67" t="s">
        <v>209</v>
      </c>
      <c r="E19" s="67" t="s">
        <v>210</v>
      </c>
      <c r="F19" s="33"/>
      <c r="G19" s="33"/>
      <c r="H19" s="33"/>
      <c r="I19" s="36"/>
      <c r="J19" s="31"/>
      <c r="K19" s="31"/>
      <c r="L19" s="31"/>
      <c r="M19" s="31"/>
    </row>
    <row r="20" spans="1:13" ht="15.95" customHeight="1" x14ac:dyDescent="0.25">
      <c r="A20" s="9"/>
      <c r="B20" s="51">
        <v>2011</v>
      </c>
      <c r="C20" s="68">
        <v>100</v>
      </c>
      <c r="D20" s="68">
        <v>150</v>
      </c>
      <c r="E20" s="68">
        <v>0</v>
      </c>
      <c r="F20" s="33"/>
      <c r="G20" s="33"/>
      <c r="H20" s="33"/>
      <c r="I20" s="36"/>
      <c r="J20" s="31"/>
      <c r="K20" s="31"/>
      <c r="L20" s="31"/>
      <c r="M20" s="31"/>
    </row>
    <row r="21" spans="1:13" ht="15.95" customHeight="1" x14ac:dyDescent="0.25">
      <c r="A21" s="9"/>
      <c r="B21" s="51">
        <v>2012</v>
      </c>
      <c r="C21" s="68">
        <v>200</v>
      </c>
      <c r="D21" s="68">
        <v>300</v>
      </c>
      <c r="E21" s="51"/>
      <c r="F21" s="33"/>
      <c r="G21" s="33"/>
      <c r="H21" s="33"/>
      <c r="I21" s="36"/>
      <c r="J21" s="31"/>
      <c r="K21" s="31"/>
      <c r="L21" s="31"/>
      <c r="M21" s="31"/>
    </row>
    <row r="22" spans="1:13" ht="15.95" customHeight="1" x14ac:dyDescent="0.25">
      <c r="A22" s="9"/>
      <c r="B22" s="51">
        <v>2013</v>
      </c>
      <c r="C22" s="68">
        <v>300</v>
      </c>
      <c r="D22" s="51"/>
      <c r="E22" s="51"/>
      <c r="F22" s="33"/>
      <c r="G22" s="33"/>
      <c r="H22" s="33"/>
      <c r="I22" s="36"/>
      <c r="J22" s="31"/>
      <c r="K22" s="31"/>
      <c r="L22" s="31"/>
      <c r="M22" s="31"/>
    </row>
    <row r="23" spans="1:13" ht="15.95" customHeight="1" x14ac:dyDescent="0.25">
      <c r="A23" s="9"/>
      <c r="B23" s="51"/>
      <c r="C23" s="51"/>
      <c r="D23" s="51"/>
      <c r="E23" s="51"/>
      <c r="F23" s="33"/>
      <c r="G23" s="33"/>
      <c r="H23" s="33"/>
      <c r="I23" s="36"/>
      <c r="J23" s="31"/>
      <c r="K23" s="31"/>
      <c r="L23" s="31"/>
      <c r="M23" s="31"/>
    </row>
    <row r="24" spans="1:13" ht="15.95" customHeight="1" x14ac:dyDescent="0.25">
      <c r="A24" s="9"/>
      <c r="B24" s="67"/>
      <c r="C24" s="89" t="s">
        <v>214</v>
      </c>
      <c r="D24" s="89"/>
      <c r="E24" s="89"/>
      <c r="F24" s="33"/>
      <c r="G24" s="33"/>
      <c r="H24" s="33"/>
      <c r="I24" s="36"/>
      <c r="J24" s="31"/>
      <c r="K24" s="31"/>
      <c r="L24" s="31"/>
      <c r="M24" s="31"/>
    </row>
    <row r="25" spans="1:13" ht="15.95" customHeight="1" x14ac:dyDescent="0.25">
      <c r="A25" s="9"/>
      <c r="B25" s="67" t="s">
        <v>90</v>
      </c>
      <c r="C25" s="67" t="s">
        <v>208</v>
      </c>
      <c r="D25" s="67" t="s">
        <v>209</v>
      </c>
      <c r="E25" s="67" t="s">
        <v>210</v>
      </c>
      <c r="F25" s="33"/>
      <c r="G25" s="33"/>
      <c r="H25" s="33"/>
      <c r="I25" s="36"/>
      <c r="J25" s="31"/>
      <c r="K25" s="31"/>
      <c r="L25" s="31"/>
      <c r="M25" s="31"/>
    </row>
    <row r="26" spans="1:13" ht="15.95" customHeight="1" x14ac:dyDescent="0.25">
      <c r="A26" s="9"/>
      <c r="B26" s="51">
        <v>2011</v>
      </c>
      <c r="C26" s="68">
        <v>1000</v>
      </c>
      <c r="D26" s="68">
        <v>1100</v>
      </c>
      <c r="E26" s="68">
        <v>1155</v>
      </c>
      <c r="F26" s="33"/>
      <c r="G26" s="33"/>
      <c r="H26" s="33"/>
      <c r="I26" s="36"/>
      <c r="J26" s="31"/>
      <c r="K26" s="31"/>
      <c r="L26" s="31"/>
      <c r="M26" s="31"/>
    </row>
    <row r="27" spans="1:13" ht="15.95" customHeight="1" x14ac:dyDescent="0.25">
      <c r="A27" s="9"/>
      <c r="B27" s="51">
        <v>2012</v>
      </c>
      <c r="C27" s="68">
        <v>1000</v>
      </c>
      <c r="D27" s="68">
        <v>1100</v>
      </c>
      <c r="E27" s="51"/>
      <c r="F27" s="33"/>
      <c r="G27" s="33"/>
      <c r="H27" s="33"/>
      <c r="I27" s="36"/>
      <c r="J27" s="31"/>
      <c r="K27" s="31"/>
      <c r="L27" s="31"/>
      <c r="M27" s="31"/>
    </row>
    <row r="28" spans="1:13" ht="15.95" customHeight="1" x14ac:dyDescent="0.25">
      <c r="A28" s="9"/>
      <c r="B28" s="51">
        <v>2013</v>
      </c>
      <c r="C28" s="68">
        <v>1000</v>
      </c>
      <c r="D28" s="51"/>
      <c r="E28" s="51"/>
      <c r="F28" s="33"/>
      <c r="G28" s="33"/>
      <c r="H28" s="33"/>
      <c r="I28" s="36"/>
      <c r="J28" s="31"/>
      <c r="K28" s="31"/>
      <c r="L28" s="31"/>
      <c r="M28" s="31"/>
    </row>
    <row r="29" spans="1:13" ht="15.95" customHeight="1" x14ac:dyDescent="0.25">
      <c r="A29" s="9"/>
      <c r="B29" s="51"/>
      <c r="C29" s="51"/>
      <c r="D29" s="51"/>
      <c r="E29" s="51"/>
      <c r="F29" s="33"/>
      <c r="G29" s="33"/>
      <c r="H29" s="33"/>
      <c r="I29" s="36"/>
      <c r="J29" s="31"/>
      <c r="K29" s="31"/>
      <c r="L29" s="31"/>
      <c r="M29" s="31"/>
    </row>
    <row r="30" spans="1:13" ht="15.95" customHeight="1" x14ac:dyDescent="0.25">
      <c r="A30" s="9"/>
      <c r="B30" s="67"/>
      <c r="C30" s="89" t="s">
        <v>215</v>
      </c>
      <c r="D30" s="89"/>
      <c r="E30" s="89"/>
      <c r="F30" s="33"/>
      <c r="G30" s="33"/>
      <c r="H30" s="33"/>
      <c r="I30" s="36"/>
      <c r="J30" s="31"/>
      <c r="K30" s="31"/>
      <c r="L30" s="31"/>
      <c r="M30" s="31"/>
    </row>
    <row r="31" spans="1:13" ht="15.95" customHeight="1" x14ac:dyDescent="0.25">
      <c r="A31" s="9"/>
      <c r="B31" s="67" t="s">
        <v>90</v>
      </c>
      <c r="C31" s="67" t="s">
        <v>208</v>
      </c>
      <c r="D31" s="67" t="s">
        <v>209</v>
      </c>
      <c r="E31" s="67" t="s">
        <v>210</v>
      </c>
      <c r="F31" s="33"/>
      <c r="G31" s="33"/>
      <c r="H31" s="33"/>
      <c r="I31" s="36"/>
      <c r="J31" s="31"/>
      <c r="K31" s="31"/>
      <c r="L31" s="31"/>
      <c r="M31" s="31"/>
    </row>
    <row r="32" spans="1:13" ht="15.95" customHeight="1" x14ac:dyDescent="0.25">
      <c r="A32" s="9"/>
      <c r="B32" s="51">
        <v>2011</v>
      </c>
      <c r="C32" s="68">
        <v>900</v>
      </c>
      <c r="D32" s="68">
        <v>1080</v>
      </c>
      <c r="E32" s="68">
        <v>1155</v>
      </c>
      <c r="F32" s="33"/>
      <c r="G32" s="33"/>
      <c r="H32" s="33"/>
      <c r="I32" s="36"/>
      <c r="J32" s="31"/>
      <c r="K32" s="31"/>
      <c r="L32" s="31"/>
      <c r="M32" s="31"/>
    </row>
    <row r="33" spans="1:13" ht="15.95" customHeight="1" x14ac:dyDescent="0.25">
      <c r="A33" s="9"/>
      <c r="B33" s="51">
        <v>2012</v>
      </c>
      <c r="C33" s="68">
        <v>900</v>
      </c>
      <c r="D33" s="68">
        <v>1080</v>
      </c>
      <c r="E33" s="51"/>
      <c r="F33" s="33"/>
      <c r="G33" s="33"/>
      <c r="H33" s="33"/>
      <c r="I33" s="36"/>
      <c r="J33" s="31"/>
      <c r="K33" s="31"/>
      <c r="L33" s="31"/>
      <c r="M33" s="31"/>
    </row>
    <row r="34" spans="1:13" ht="15.95" customHeight="1" x14ac:dyDescent="0.25">
      <c r="A34" s="9"/>
      <c r="B34" s="51">
        <v>2013</v>
      </c>
      <c r="C34" s="68">
        <v>900</v>
      </c>
      <c r="D34" s="51"/>
      <c r="E34" s="51"/>
      <c r="F34" s="33"/>
      <c r="G34" s="33"/>
      <c r="H34" s="33"/>
      <c r="I34" s="36"/>
      <c r="J34" s="31"/>
      <c r="K34" s="31"/>
      <c r="L34" s="31"/>
      <c r="M34" s="31"/>
    </row>
    <row r="35" spans="1:13" ht="15.95" customHeight="1" x14ac:dyDescent="0.25">
      <c r="A35" s="29"/>
      <c r="B35" s="37"/>
      <c r="C35" s="37"/>
      <c r="D35" s="37"/>
      <c r="E35" s="37"/>
      <c r="F35" s="37"/>
      <c r="G35" s="37"/>
      <c r="H35" s="37"/>
      <c r="I35" s="38"/>
      <c r="J35" s="31"/>
      <c r="K35" s="31"/>
      <c r="L35" s="31"/>
      <c r="M35" s="31"/>
    </row>
    <row r="36" spans="1:13" ht="15.95" customHeight="1" x14ac:dyDescent="0.25">
      <c r="A36" s="26" t="s">
        <v>2</v>
      </c>
      <c r="B36" s="84" t="s">
        <v>207</v>
      </c>
      <c r="C36" s="84"/>
      <c r="D36" s="84"/>
      <c r="E36" s="84"/>
      <c r="F36" s="84"/>
      <c r="G36" s="84"/>
      <c r="H36" s="84"/>
      <c r="I36" s="38"/>
      <c r="J36" s="31"/>
      <c r="K36" s="31"/>
      <c r="L36" s="31"/>
      <c r="M36" s="31"/>
    </row>
    <row r="37" spans="1:13" ht="15.95" customHeight="1" thickBot="1" x14ac:dyDescent="0.3">
      <c r="A37" s="9">
        <f>INDEX('Point Grid'!$C$8:$I$30,MATCH($A$1,'Point Grid'!$A$8:$A$30,0),MATCH(A36,'Point Grid'!$C$7:$I$7,0))</f>
        <v>4</v>
      </c>
      <c r="B37" s="84"/>
      <c r="C37" s="84"/>
      <c r="D37" s="84"/>
      <c r="E37" s="84"/>
      <c r="F37" s="84"/>
      <c r="G37" s="84"/>
      <c r="H37" s="84"/>
      <c r="I37" s="38"/>
      <c r="J37" s="31"/>
      <c r="K37" s="31"/>
      <c r="L37" s="31"/>
      <c r="M37" s="31"/>
    </row>
    <row r="38" spans="1:13" ht="15.95" customHeight="1" thickBot="1" x14ac:dyDescent="0.3">
      <c r="A38" s="5"/>
      <c r="B38" s="37"/>
      <c r="C38" s="37"/>
      <c r="D38" s="37"/>
      <c r="E38" s="37"/>
      <c r="F38" s="37"/>
      <c r="G38" s="37"/>
      <c r="H38" s="37"/>
      <c r="I38" s="38"/>
      <c r="J38" s="31"/>
      <c r="K38" s="31"/>
      <c r="L38" s="31"/>
      <c r="M38" s="31"/>
    </row>
    <row r="39" spans="1:13" ht="15.95" customHeight="1" thickBot="1" x14ac:dyDescent="0.3">
      <c r="A39" s="30"/>
      <c r="B39" s="39"/>
      <c r="C39" s="39"/>
      <c r="D39" s="39"/>
      <c r="E39" s="39"/>
      <c r="F39" s="39"/>
      <c r="G39" s="39"/>
      <c r="H39" s="39"/>
      <c r="I39" s="40"/>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sheetData>
  <mergeCells count="7">
    <mergeCell ref="H1:I1"/>
    <mergeCell ref="B36:H37"/>
    <mergeCell ref="C6:E6"/>
    <mergeCell ref="C12:E12"/>
    <mergeCell ref="C18:E18"/>
    <mergeCell ref="C24:E24"/>
    <mergeCell ref="C30:E30"/>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38"/>
  <sheetViews>
    <sheetView zoomScaleNormal="100" workbookViewId="0"/>
  </sheetViews>
  <sheetFormatPr defaultColWidth="9.140625" defaultRowHeight="15" x14ac:dyDescent="0.25"/>
  <cols>
    <col min="1" max="1" width="9.140625" style="24"/>
    <col min="2" max="2" width="15" style="24" customWidth="1"/>
    <col min="3" max="6" width="13.42578125" style="24" customWidth="1"/>
    <col min="7" max="9" width="11.42578125" style="24" customWidth="1"/>
    <col min="10" max="16384" width="9.140625" style="24"/>
  </cols>
  <sheetData>
    <row r="1" spans="1:13" ht="15.95" customHeight="1" x14ac:dyDescent="0.25">
      <c r="A1" s="7">
        <v>19</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Grid'!B:B,MATCH('19'!A1,'Point Grid'!A:A,0))</f>
        <v>1.75</v>
      </c>
      <c r="B4" s="33" t="s">
        <v>231</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60" x14ac:dyDescent="0.25">
      <c r="A6" s="9"/>
      <c r="B6" s="69" t="s">
        <v>88</v>
      </c>
      <c r="C6" s="69" t="s">
        <v>89</v>
      </c>
      <c r="D6" s="69" t="s">
        <v>232</v>
      </c>
      <c r="E6" s="51"/>
      <c r="F6" s="51"/>
      <c r="G6" s="33"/>
      <c r="H6" s="33"/>
      <c r="I6" s="36"/>
      <c r="J6" s="31"/>
      <c r="K6" s="31"/>
      <c r="L6" s="31"/>
      <c r="M6" s="31"/>
    </row>
    <row r="7" spans="1:13" ht="15.95" customHeight="1" x14ac:dyDescent="0.25">
      <c r="A7" s="9"/>
      <c r="B7" s="51">
        <v>2010</v>
      </c>
      <c r="C7" s="68">
        <v>5044</v>
      </c>
      <c r="D7" s="68">
        <v>5000</v>
      </c>
      <c r="E7" s="51"/>
      <c r="F7" s="51"/>
      <c r="G7" s="33"/>
      <c r="H7" s="33"/>
      <c r="I7" s="36"/>
      <c r="J7" s="31"/>
      <c r="K7" s="31"/>
      <c r="L7" s="31"/>
      <c r="M7" s="31"/>
    </row>
    <row r="8" spans="1:13" ht="15.95" customHeight="1" x14ac:dyDescent="0.25">
      <c r="A8" s="9"/>
      <c r="B8" s="51">
        <v>2011</v>
      </c>
      <c r="C8" s="68">
        <v>6278</v>
      </c>
      <c r="D8" s="68">
        <v>6000</v>
      </c>
      <c r="E8" s="51"/>
      <c r="F8" s="51"/>
      <c r="G8" s="33"/>
      <c r="H8" s="33"/>
      <c r="I8" s="36"/>
      <c r="J8" s="31"/>
      <c r="K8" s="31"/>
      <c r="L8" s="31"/>
      <c r="M8" s="31"/>
    </row>
    <row r="9" spans="1:13" ht="15.95" customHeight="1" x14ac:dyDescent="0.25">
      <c r="A9" s="9"/>
      <c r="B9" s="51">
        <v>2012</v>
      </c>
      <c r="C9" s="68">
        <v>6895</v>
      </c>
      <c r="D9" s="68">
        <v>6500</v>
      </c>
      <c r="E9" s="51"/>
      <c r="F9" s="51"/>
      <c r="G9" s="33"/>
      <c r="H9" s="33"/>
      <c r="I9" s="36"/>
      <c r="J9" s="31"/>
      <c r="K9" s="31"/>
      <c r="L9" s="31"/>
      <c r="M9" s="31"/>
    </row>
    <row r="10" spans="1:13" ht="15.95" customHeight="1" x14ac:dyDescent="0.25">
      <c r="A10" s="9"/>
      <c r="B10" s="51">
        <v>2013</v>
      </c>
      <c r="C10" s="68">
        <v>8000</v>
      </c>
      <c r="D10" s="68">
        <v>8000</v>
      </c>
      <c r="E10" s="51"/>
      <c r="F10" s="51"/>
      <c r="G10" s="33"/>
      <c r="H10" s="33"/>
      <c r="I10" s="36"/>
      <c r="J10" s="31"/>
      <c r="K10" s="31"/>
      <c r="L10" s="31"/>
      <c r="M10" s="31"/>
    </row>
    <row r="11" spans="1:13" ht="15.95" customHeight="1" x14ac:dyDescent="0.25">
      <c r="A11" s="9"/>
      <c r="B11" s="51"/>
      <c r="C11" s="51"/>
      <c r="D11" s="51"/>
      <c r="E11" s="51"/>
      <c r="F11" s="51"/>
      <c r="G11" s="33"/>
      <c r="H11" s="33"/>
      <c r="I11" s="36"/>
      <c r="J11" s="31"/>
      <c r="K11" s="31"/>
      <c r="L11" s="31"/>
      <c r="M11" s="31"/>
    </row>
    <row r="12" spans="1:13" ht="15.95" customHeight="1" x14ac:dyDescent="0.25">
      <c r="A12" s="9"/>
      <c r="B12" s="89" t="s">
        <v>177</v>
      </c>
      <c r="C12" s="89"/>
      <c r="D12" s="89"/>
      <c r="E12" s="89"/>
      <c r="F12" s="89"/>
      <c r="G12" s="33"/>
      <c r="H12" s="33"/>
      <c r="I12" s="36"/>
      <c r="J12" s="31"/>
      <c r="K12" s="31"/>
      <c r="L12" s="31"/>
      <c r="M12" s="31"/>
    </row>
    <row r="13" spans="1:13" ht="15.95" customHeight="1" x14ac:dyDescent="0.25">
      <c r="A13" s="9"/>
      <c r="B13" s="67" t="s">
        <v>90</v>
      </c>
      <c r="C13" s="67" t="s">
        <v>208</v>
      </c>
      <c r="D13" s="67" t="s">
        <v>209</v>
      </c>
      <c r="E13" s="67" t="s">
        <v>210</v>
      </c>
      <c r="F13" s="67" t="s">
        <v>233</v>
      </c>
      <c r="G13" s="33"/>
      <c r="H13" s="33"/>
      <c r="I13" s="36"/>
      <c r="J13" s="31"/>
      <c r="K13" s="31"/>
      <c r="L13" s="31"/>
      <c r="M13" s="31"/>
    </row>
    <row r="14" spans="1:13" ht="15.95" customHeight="1" x14ac:dyDescent="0.25">
      <c r="A14" s="9"/>
      <c r="B14" s="51">
        <v>2010</v>
      </c>
      <c r="C14" s="51">
        <v>665</v>
      </c>
      <c r="D14" s="68">
        <v>1426</v>
      </c>
      <c r="E14" s="68">
        <v>2616</v>
      </c>
      <c r="F14" s="68">
        <v>3118</v>
      </c>
      <c r="G14" s="33"/>
      <c r="H14" s="33"/>
      <c r="I14" s="36"/>
      <c r="J14" s="31"/>
      <c r="K14" s="31"/>
      <c r="L14" s="31"/>
      <c r="M14" s="31"/>
    </row>
    <row r="15" spans="1:13" ht="15.95" customHeight="1" x14ac:dyDescent="0.25">
      <c r="A15" s="9"/>
      <c r="B15" s="51">
        <v>2011</v>
      </c>
      <c r="C15" s="51">
        <v>915</v>
      </c>
      <c r="D15" s="68">
        <v>1828</v>
      </c>
      <c r="E15" s="68">
        <v>3140</v>
      </c>
      <c r="F15" s="51"/>
      <c r="G15" s="33"/>
      <c r="H15" s="33"/>
      <c r="I15" s="36"/>
      <c r="J15" s="31"/>
      <c r="K15" s="31"/>
      <c r="L15" s="31"/>
      <c r="M15" s="31"/>
    </row>
    <row r="16" spans="1:13" ht="15.95" customHeight="1" x14ac:dyDescent="0.25">
      <c r="A16" s="9"/>
      <c r="B16" s="51">
        <v>2012</v>
      </c>
      <c r="C16" s="51">
        <v>890</v>
      </c>
      <c r="D16" s="68">
        <v>1840</v>
      </c>
      <c r="E16" s="51"/>
      <c r="F16" s="51"/>
      <c r="G16" s="33"/>
      <c r="H16" s="33"/>
      <c r="I16" s="36"/>
      <c r="J16" s="31"/>
      <c r="K16" s="31"/>
      <c r="L16" s="31"/>
      <c r="M16" s="31"/>
    </row>
    <row r="17" spans="1:13" ht="15.95" customHeight="1" x14ac:dyDescent="0.25">
      <c r="A17" s="9"/>
      <c r="B17" s="51">
        <v>2013</v>
      </c>
      <c r="C17" s="51">
        <v>904</v>
      </c>
      <c r="D17" s="51"/>
      <c r="E17" s="51"/>
      <c r="F17" s="51"/>
      <c r="G17" s="33"/>
      <c r="H17" s="33"/>
      <c r="I17" s="36"/>
      <c r="J17" s="31"/>
      <c r="K17" s="31"/>
      <c r="L17" s="31"/>
      <c r="M17" s="31"/>
    </row>
    <row r="18" spans="1:13" ht="15.95" customHeight="1" x14ac:dyDescent="0.25">
      <c r="A18" s="28"/>
      <c r="B18" s="33"/>
      <c r="C18" s="33"/>
      <c r="D18" s="33"/>
      <c r="E18" s="33"/>
      <c r="F18" s="33"/>
      <c r="G18" s="33"/>
      <c r="H18" s="33"/>
      <c r="I18" s="36"/>
      <c r="J18" s="31"/>
      <c r="K18" s="31"/>
      <c r="L18" s="31"/>
      <c r="M18" s="31"/>
    </row>
    <row r="19" spans="1:13" ht="15.95" customHeight="1" x14ac:dyDescent="0.25">
      <c r="A19" s="28"/>
      <c r="B19" s="33" t="s">
        <v>234</v>
      </c>
      <c r="C19" s="33"/>
      <c r="D19" s="33"/>
      <c r="E19" s="33"/>
      <c r="F19" s="33"/>
      <c r="G19" s="33"/>
      <c r="H19" s="33"/>
      <c r="I19" s="36"/>
      <c r="J19" s="31"/>
      <c r="K19" s="31"/>
      <c r="L19" s="31"/>
      <c r="M19" s="31"/>
    </row>
    <row r="20" spans="1:13" ht="15.95" customHeight="1" x14ac:dyDescent="0.25">
      <c r="A20" s="26"/>
      <c r="B20" s="33" t="s">
        <v>235</v>
      </c>
      <c r="C20" s="33"/>
      <c r="D20" s="33"/>
      <c r="E20" s="33"/>
      <c r="F20" s="33"/>
      <c r="G20" s="33"/>
      <c r="H20" s="33"/>
      <c r="I20" s="36"/>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2</v>
      </c>
      <c r="B22" s="84" t="s">
        <v>236</v>
      </c>
      <c r="C22" s="84"/>
      <c r="D22" s="84"/>
      <c r="E22" s="84"/>
      <c r="F22" s="84"/>
      <c r="G22" s="84"/>
      <c r="H22" s="84"/>
      <c r="I22" s="38"/>
      <c r="J22" s="31"/>
      <c r="K22" s="31"/>
      <c r="L22" s="31"/>
      <c r="M22" s="31"/>
    </row>
    <row r="23" spans="1:13" ht="15.95" customHeight="1" thickBot="1" x14ac:dyDescent="0.3">
      <c r="A23" s="9">
        <f>INDEX('Point Grid'!$C$8:$I$30,MATCH($A$1,'Point Grid'!$A$8:$A$30,0),MATCH(A22,'Point Grid'!$C$7:$I$7,0))</f>
        <v>1.75</v>
      </c>
      <c r="B23" s="84"/>
      <c r="C23" s="84"/>
      <c r="D23" s="84"/>
      <c r="E23" s="84"/>
      <c r="F23" s="84"/>
      <c r="G23" s="84"/>
      <c r="H23" s="84"/>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3">
    <mergeCell ref="H1:I1"/>
    <mergeCell ref="B22:H23"/>
    <mergeCell ref="B12:F12"/>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2">
    <dataValidation type="decimal" allowBlank="1" showInputMessage="1" showErrorMessage="1" sqref="A20">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3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20</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Grid'!B:B,MATCH('20'!A1,'Point Grid'!A:A,0))</f>
        <v>2.25</v>
      </c>
      <c r="B4" s="33" t="s">
        <v>191</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32.1" customHeight="1" x14ac:dyDescent="0.25">
      <c r="A6" s="9"/>
      <c r="B6" s="66"/>
      <c r="C6" s="88" t="s">
        <v>239</v>
      </c>
      <c r="D6" s="88"/>
      <c r="E6" s="88"/>
      <c r="F6" s="33"/>
      <c r="G6" s="33"/>
      <c r="H6" s="33"/>
      <c r="I6" s="36"/>
      <c r="J6" s="31"/>
      <c r="K6" s="31"/>
      <c r="L6" s="31"/>
      <c r="M6" s="31"/>
    </row>
    <row r="7" spans="1:13" ht="15.95" customHeight="1" x14ac:dyDescent="0.25">
      <c r="A7" s="9"/>
      <c r="B7" s="66" t="s">
        <v>90</v>
      </c>
      <c r="C7" s="66" t="s">
        <v>237</v>
      </c>
      <c r="D7" s="66" t="s">
        <v>94</v>
      </c>
      <c r="E7" s="66" t="s">
        <v>238</v>
      </c>
      <c r="F7" s="33"/>
      <c r="G7" s="33"/>
      <c r="H7" s="33"/>
      <c r="I7" s="36"/>
      <c r="J7" s="31"/>
      <c r="K7" s="31"/>
      <c r="L7" s="31"/>
      <c r="M7" s="31"/>
    </row>
    <row r="8" spans="1:13" ht="15.95" customHeight="1" x14ac:dyDescent="0.25">
      <c r="A8" s="9"/>
      <c r="B8" s="33">
        <v>2011</v>
      </c>
      <c r="C8" s="68">
        <v>4000</v>
      </c>
      <c r="D8" s="68">
        <v>1000</v>
      </c>
      <c r="E8" s="51">
        <v>500</v>
      </c>
      <c r="F8" s="33"/>
      <c r="G8" s="33"/>
      <c r="H8" s="33"/>
      <c r="I8" s="36"/>
      <c r="J8" s="31"/>
      <c r="K8" s="31"/>
      <c r="L8" s="31"/>
      <c r="M8" s="31"/>
    </row>
    <row r="9" spans="1:13" ht="15.95" customHeight="1" x14ac:dyDescent="0.25">
      <c r="A9" s="9"/>
      <c r="B9" s="33">
        <v>2012</v>
      </c>
      <c r="C9" s="68">
        <v>4500</v>
      </c>
      <c r="D9" s="68">
        <v>1125</v>
      </c>
      <c r="E9" s="51"/>
      <c r="F9" s="33"/>
      <c r="G9" s="33"/>
      <c r="H9" s="33"/>
      <c r="I9" s="36"/>
      <c r="J9" s="31"/>
      <c r="K9" s="31"/>
      <c r="L9" s="31"/>
      <c r="M9" s="31"/>
    </row>
    <row r="10" spans="1:13" ht="15.95" customHeight="1" x14ac:dyDescent="0.25">
      <c r="A10" s="9"/>
      <c r="B10" s="33">
        <v>2013</v>
      </c>
      <c r="C10" s="68">
        <v>5000</v>
      </c>
      <c r="D10" s="51"/>
      <c r="E10" s="51"/>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66"/>
      <c r="C12" s="88" t="s">
        <v>240</v>
      </c>
      <c r="D12" s="88"/>
      <c r="E12" s="88"/>
      <c r="F12" s="33"/>
      <c r="G12" s="33"/>
      <c r="H12" s="33"/>
      <c r="I12" s="36"/>
      <c r="J12" s="31"/>
      <c r="K12" s="31"/>
      <c r="L12" s="31"/>
      <c r="M12" s="31"/>
    </row>
    <row r="13" spans="1:13" ht="15.95" customHeight="1" x14ac:dyDescent="0.25">
      <c r="A13" s="9"/>
      <c r="B13" s="66" t="s">
        <v>90</v>
      </c>
      <c r="C13" s="66" t="s">
        <v>237</v>
      </c>
      <c r="D13" s="66" t="s">
        <v>94</v>
      </c>
      <c r="E13" s="66" t="s">
        <v>238</v>
      </c>
      <c r="F13" s="33"/>
      <c r="G13" s="33"/>
      <c r="H13" s="33"/>
      <c r="I13" s="36"/>
      <c r="J13" s="31"/>
      <c r="K13" s="31"/>
      <c r="L13" s="31"/>
      <c r="M13" s="31"/>
    </row>
    <row r="14" spans="1:13" ht="15.95" customHeight="1" x14ac:dyDescent="0.25">
      <c r="A14" s="9"/>
      <c r="B14" s="33">
        <v>2011</v>
      </c>
      <c r="C14" s="68">
        <v>800</v>
      </c>
      <c r="D14" s="68">
        <v>950</v>
      </c>
      <c r="E14" s="51">
        <v>450</v>
      </c>
      <c r="F14" s="33"/>
      <c r="G14" s="33"/>
      <c r="H14" s="33"/>
      <c r="I14" s="36"/>
      <c r="J14" s="31"/>
      <c r="K14" s="31"/>
      <c r="L14" s="31"/>
      <c r="M14" s="31"/>
    </row>
    <row r="15" spans="1:13" ht="15.95" customHeight="1" x14ac:dyDescent="0.25">
      <c r="A15" s="9"/>
      <c r="B15" s="33">
        <v>2012</v>
      </c>
      <c r="C15" s="68">
        <v>900</v>
      </c>
      <c r="D15" s="68">
        <v>1609</v>
      </c>
      <c r="E15" s="51"/>
      <c r="F15" s="33"/>
      <c r="G15" s="33"/>
      <c r="H15" s="33"/>
      <c r="I15" s="36"/>
      <c r="J15" s="31"/>
      <c r="K15" s="31"/>
      <c r="L15" s="31"/>
      <c r="M15" s="31"/>
    </row>
    <row r="16" spans="1:13" ht="15.95" customHeight="1" x14ac:dyDescent="0.25">
      <c r="A16" s="9"/>
      <c r="B16" s="33">
        <v>2013</v>
      </c>
      <c r="C16" s="68">
        <v>1250</v>
      </c>
      <c r="D16" s="51"/>
      <c r="E16" s="51"/>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28"/>
      <c r="B18" s="33" t="s">
        <v>241</v>
      </c>
      <c r="C18" s="33"/>
      <c r="D18" s="33"/>
      <c r="E18" s="33"/>
      <c r="F18" s="33"/>
      <c r="G18" s="33"/>
      <c r="H18" s="33"/>
      <c r="I18" s="36"/>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2</v>
      </c>
      <c r="B20" s="84" t="s">
        <v>242</v>
      </c>
      <c r="C20" s="84"/>
      <c r="D20" s="84"/>
      <c r="E20" s="84"/>
      <c r="F20" s="84"/>
      <c r="G20" s="84"/>
      <c r="H20" s="84"/>
      <c r="I20" s="38"/>
      <c r="J20" s="31"/>
      <c r="K20" s="31"/>
      <c r="L20" s="31"/>
      <c r="M20" s="31"/>
    </row>
    <row r="21" spans="1:13" ht="15.95" customHeight="1" thickBot="1" x14ac:dyDescent="0.3">
      <c r="A21" s="9">
        <f>INDEX('Point Grid'!$C$8:$I$30,MATCH($A$1,'Point Grid'!$A$8:$A$30,0),MATCH(A20,'Point Grid'!$C$7:$I$7,0))</f>
        <v>2.25</v>
      </c>
      <c r="B21" s="84"/>
      <c r="C21" s="84"/>
      <c r="D21" s="84"/>
      <c r="E21" s="84"/>
      <c r="F21" s="84"/>
      <c r="G21" s="84"/>
      <c r="H21" s="84"/>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thickBot="1" x14ac:dyDescent="0.3">
      <c r="A23" s="30"/>
      <c r="B23" s="39"/>
      <c r="C23" s="39"/>
      <c r="D23" s="39"/>
      <c r="E23" s="39"/>
      <c r="F23" s="39"/>
      <c r="G23" s="39"/>
      <c r="H23" s="39"/>
      <c r="I23" s="40"/>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sheetData>
  <mergeCells count="4">
    <mergeCell ref="B20:H21"/>
    <mergeCell ref="H1:I1"/>
    <mergeCell ref="C6:E6"/>
    <mergeCell ref="C12:E12"/>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3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21</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Grid'!B:B,MATCH('21'!A1,'Point Grid'!A:A,0))</f>
        <v>1.5</v>
      </c>
      <c r="B4" s="84" t="s">
        <v>243</v>
      </c>
      <c r="C4" s="84"/>
      <c r="D4" s="84"/>
      <c r="E4" s="84"/>
      <c r="F4" s="84"/>
      <c r="G4" s="84"/>
      <c r="H4" s="84"/>
      <c r="I4" s="36"/>
      <c r="J4" s="31"/>
      <c r="K4" s="31"/>
      <c r="L4" s="31"/>
      <c r="M4" s="31"/>
    </row>
    <row r="5" spans="1:13" ht="15.95" customHeight="1" x14ac:dyDescent="0.25">
      <c r="A5" s="9"/>
      <c r="B5" s="84"/>
      <c r="C5" s="84"/>
      <c r="D5" s="84"/>
      <c r="E5" s="84"/>
      <c r="F5" s="84"/>
      <c r="G5" s="84"/>
      <c r="H5" s="84"/>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33" t="s">
        <v>244</v>
      </c>
      <c r="C7" s="33"/>
      <c r="D7" s="33"/>
      <c r="E7" s="33"/>
      <c r="F7" s="33"/>
      <c r="G7" s="33"/>
      <c r="H7" s="33"/>
      <c r="I7" s="36"/>
      <c r="J7" s="31"/>
      <c r="K7" s="31"/>
      <c r="L7" s="31"/>
      <c r="M7" s="31"/>
    </row>
    <row r="8" spans="1:13" ht="15.95" customHeight="1" x14ac:dyDescent="0.25">
      <c r="A8" s="9"/>
      <c r="B8" s="33"/>
      <c r="C8" s="33"/>
      <c r="D8" s="33"/>
      <c r="E8" s="33"/>
      <c r="F8" s="33"/>
      <c r="G8" s="33"/>
      <c r="H8" s="33"/>
      <c r="I8" s="36"/>
      <c r="J8" s="31"/>
      <c r="K8" s="31"/>
      <c r="L8" s="31"/>
      <c r="M8" s="31"/>
    </row>
    <row r="9" spans="1:13" ht="15.95" customHeight="1" x14ac:dyDescent="0.25">
      <c r="A9" s="9"/>
      <c r="B9" s="84" t="s">
        <v>282</v>
      </c>
      <c r="C9" s="84"/>
      <c r="D9" s="84"/>
      <c r="E9" s="84"/>
      <c r="F9" s="84"/>
      <c r="G9" s="84"/>
      <c r="H9" s="84"/>
      <c r="I9" s="36"/>
      <c r="J9" s="31"/>
      <c r="K9" s="31"/>
      <c r="L9" s="31"/>
      <c r="M9" s="31"/>
    </row>
    <row r="10" spans="1:13" ht="15.95" customHeight="1" x14ac:dyDescent="0.25">
      <c r="A10" s="9"/>
      <c r="B10" s="84"/>
      <c r="C10" s="84"/>
      <c r="D10" s="84"/>
      <c r="E10" s="84"/>
      <c r="F10" s="84"/>
      <c r="G10" s="84"/>
      <c r="H10" s="84"/>
      <c r="I10" s="36"/>
      <c r="J10" s="31"/>
      <c r="K10" s="31"/>
      <c r="L10" s="31"/>
      <c r="M10" s="31"/>
    </row>
    <row r="11" spans="1:13" ht="15.95" customHeight="1" x14ac:dyDescent="0.25">
      <c r="A11" s="9"/>
      <c r="B11" s="33" t="s">
        <v>245</v>
      </c>
      <c r="C11" s="33"/>
      <c r="D11" s="33"/>
      <c r="E11" s="33"/>
      <c r="F11" s="33"/>
      <c r="G11" s="33"/>
      <c r="H11" s="33"/>
      <c r="I11" s="36"/>
      <c r="J11" s="31"/>
      <c r="K11" s="31"/>
      <c r="L11" s="31"/>
      <c r="M11" s="31"/>
    </row>
    <row r="12" spans="1:13" ht="15.95" customHeight="1" x14ac:dyDescent="0.25">
      <c r="A12" s="9"/>
      <c r="B12" s="33" t="s">
        <v>246</v>
      </c>
      <c r="C12" s="33"/>
      <c r="D12" s="33"/>
      <c r="E12" s="33"/>
      <c r="F12" s="33"/>
      <c r="G12" s="33"/>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26" t="s">
        <v>2</v>
      </c>
      <c r="B14" s="84" t="s">
        <v>249</v>
      </c>
      <c r="C14" s="84"/>
      <c r="D14" s="84"/>
      <c r="E14" s="84"/>
      <c r="F14" s="84"/>
      <c r="G14" s="84"/>
      <c r="H14" s="84"/>
      <c r="I14" s="38"/>
      <c r="J14" s="31"/>
      <c r="K14" s="31"/>
      <c r="L14" s="31"/>
      <c r="M14" s="31"/>
    </row>
    <row r="15" spans="1:13" ht="15.95" customHeight="1" thickBot="1" x14ac:dyDescent="0.3">
      <c r="A15" s="9">
        <f>INDEX('Point Grid'!$C$8:$I$30,MATCH($A$1,'Point Grid'!$A$8:$A$30,0),MATCH(A14,'Point Grid'!$C$7:$I$7,0))</f>
        <v>0.5</v>
      </c>
      <c r="B15" s="84"/>
      <c r="C15" s="84"/>
      <c r="D15" s="84"/>
      <c r="E15" s="84"/>
      <c r="F15" s="84"/>
      <c r="G15" s="84"/>
      <c r="H15" s="84"/>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3</v>
      </c>
      <c r="B18" s="84" t="s">
        <v>248</v>
      </c>
      <c r="C18" s="84"/>
      <c r="D18" s="84"/>
      <c r="E18" s="84"/>
      <c r="F18" s="84"/>
      <c r="G18" s="84"/>
      <c r="H18" s="84"/>
      <c r="I18" s="38"/>
      <c r="J18" s="31"/>
      <c r="K18" s="31"/>
      <c r="L18" s="31"/>
      <c r="M18" s="31"/>
    </row>
    <row r="19" spans="1:13" ht="15.95" customHeight="1" thickBot="1" x14ac:dyDescent="0.3">
      <c r="A19" s="9">
        <f>INDEX('Point Grid'!$C$8:$I$30,MATCH($A$1,'Point Grid'!$A$8:$A$30,0),MATCH(A18,'Point Grid'!$C$7:$I$7,0))</f>
        <v>0.5</v>
      </c>
      <c r="B19" s="84"/>
      <c r="C19" s="84"/>
      <c r="D19" s="84"/>
      <c r="E19" s="84"/>
      <c r="F19" s="84"/>
      <c r="G19" s="84"/>
      <c r="H19" s="84"/>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4</v>
      </c>
      <c r="B22" s="84" t="s">
        <v>247</v>
      </c>
      <c r="C22" s="84"/>
      <c r="D22" s="84"/>
      <c r="E22" s="84"/>
      <c r="F22" s="84"/>
      <c r="G22" s="84"/>
      <c r="H22" s="84"/>
      <c r="I22" s="38"/>
      <c r="J22" s="31"/>
      <c r="K22" s="31"/>
      <c r="L22" s="31"/>
      <c r="M22" s="31"/>
    </row>
    <row r="23" spans="1:13" ht="15.95" customHeight="1" thickBot="1" x14ac:dyDescent="0.3">
      <c r="A23" s="9">
        <f>INDEX('Point Grid'!$C$8:$I$30,MATCH($A$1,'Point Grid'!$A$8:$A$30,0),MATCH(A22,'Point Grid'!$C$7:$I$7,0))</f>
        <v>0.5</v>
      </c>
      <c r="B23" s="84"/>
      <c r="C23" s="84"/>
      <c r="D23" s="84"/>
      <c r="E23" s="84"/>
      <c r="F23" s="84"/>
      <c r="G23" s="84"/>
      <c r="H23" s="84"/>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6">
    <mergeCell ref="B18:H19"/>
    <mergeCell ref="B22:H23"/>
    <mergeCell ref="H1:I1"/>
    <mergeCell ref="B14:H15"/>
    <mergeCell ref="B4:H5"/>
    <mergeCell ref="B9:H10"/>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50"/>
  <sheetViews>
    <sheetView zoomScaleNormal="100" workbookViewId="0"/>
  </sheetViews>
  <sheetFormatPr defaultColWidth="9.140625" defaultRowHeight="15" x14ac:dyDescent="0.25"/>
  <cols>
    <col min="1" max="1" width="9.140625" style="24"/>
    <col min="2" max="2" width="16.85546875" style="24" customWidth="1"/>
    <col min="3" max="3" width="22.5703125" style="24" customWidth="1"/>
    <col min="4" max="4" width="27" style="24" customWidth="1"/>
    <col min="5" max="9" width="11.42578125" style="24" customWidth="1"/>
    <col min="10" max="16384" width="9.140625" style="24"/>
  </cols>
  <sheetData>
    <row r="1" spans="1:13" ht="15.95" customHeight="1" x14ac:dyDescent="0.25">
      <c r="A1" s="7">
        <v>22</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Grid'!B:B,MATCH('22'!A1,'Point Grid'!A:A,0))</f>
        <v>3.5</v>
      </c>
      <c r="B4" s="33" t="s">
        <v>250</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31.5" customHeight="1" x14ac:dyDescent="0.25">
      <c r="A6" s="9"/>
      <c r="B6" s="69" t="s">
        <v>251</v>
      </c>
      <c r="C6" s="69" t="s">
        <v>252</v>
      </c>
      <c r="D6" s="69" t="s">
        <v>253</v>
      </c>
      <c r="E6" s="33"/>
      <c r="F6" s="33"/>
      <c r="G6" s="33"/>
      <c r="H6" s="33"/>
      <c r="I6" s="36"/>
      <c r="J6" s="31"/>
      <c r="K6" s="31"/>
      <c r="L6" s="31"/>
      <c r="M6" s="31"/>
    </row>
    <row r="7" spans="1:13" ht="15.95" customHeight="1" x14ac:dyDescent="0.25">
      <c r="A7" s="9"/>
      <c r="B7" s="51" t="s">
        <v>227</v>
      </c>
      <c r="C7" s="74">
        <v>2.2200000000000002</v>
      </c>
      <c r="D7" s="74">
        <v>1.54</v>
      </c>
      <c r="E7" s="33"/>
      <c r="F7" s="33"/>
      <c r="G7" s="33"/>
      <c r="H7" s="33"/>
      <c r="I7" s="36"/>
      <c r="J7" s="31"/>
      <c r="K7" s="31"/>
      <c r="L7" s="31"/>
      <c r="M7" s="31"/>
    </row>
    <row r="8" spans="1:13" ht="15.95" customHeight="1" x14ac:dyDescent="0.25">
      <c r="A8" s="9"/>
      <c r="B8" s="51" t="s">
        <v>254</v>
      </c>
      <c r="C8" s="74">
        <v>1.82</v>
      </c>
      <c r="D8" s="74">
        <v>1.33</v>
      </c>
      <c r="E8" s="33"/>
      <c r="F8" s="33"/>
      <c r="G8" s="33"/>
      <c r="H8" s="33"/>
      <c r="I8" s="36"/>
      <c r="J8" s="31"/>
      <c r="K8" s="31"/>
      <c r="L8" s="31"/>
      <c r="M8" s="31"/>
    </row>
    <row r="9" spans="1:13" ht="15.95" customHeight="1" x14ac:dyDescent="0.25">
      <c r="A9" s="9"/>
      <c r="B9" s="51" t="s">
        <v>255</v>
      </c>
      <c r="C9" s="74">
        <v>1.5</v>
      </c>
      <c r="D9" s="74">
        <v>1.25</v>
      </c>
      <c r="E9" s="33"/>
      <c r="F9" s="33"/>
      <c r="G9" s="33"/>
      <c r="H9" s="33"/>
      <c r="I9" s="36"/>
      <c r="J9" s="31"/>
      <c r="K9" s="31"/>
      <c r="L9" s="31"/>
      <c r="M9" s="31"/>
    </row>
    <row r="10" spans="1:13" ht="15.95" customHeight="1" x14ac:dyDescent="0.25">
      <c r="A10" s="9"/>
      <c r="B10" s="51" t="s">
        <v>256</v>
      </c>
      <c r="C10" s="74">
        <v>1.35</v>
      </c>
      <c r="D10" s="74">
        <v>1.18</v>
      </c>
      <c r="E10" s="33"/>
      <c r="F10" s="33"/>
      <c r="G10" s="33"/>
      <c r="H10" s="33"/>
      <c r="I10" s="36"/>
      <c r="J10" s="31"/>
      <c r="K10" s="31"/>
      <c r="L10" s="31"/>
      <c r="M10" s="31"/>
    </row>
    <row r="11" spans="1:13" ht="15.95" customHeight="1" x14ac:dyDescent="0.25">
      <c r="A11" s="9"/>
      <c r="B11" s="51" t="s">
        <v>226</v>
      </c>
      <c r="C11" s="74">
        <v>1.25</v>
      </c>
      <c r="D11" s="74">
        <v>1.1100000000000001</v>
      </c>
      <c r="E11" s="33"/>
      <c r="F11" s="3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33" t="s">
        <v>257</v>
      </c>
      <c r="C13" s="33"/>
      <c r="D13" s="33"/>
      <c r="E13" s="33"/>
      <c r="F13" s="33"/>
      <c r="G13" s="33"/>
      <c r="H13" s="33"/>
      <c r="I13" s="36"/>
      <c r="J13" s="31"/>
      <c r="K13" s="31"/>
      <c r="L13" s="31"/>
      <c r="M13" s="31"/>
    </row>
    <row r="14" spans="1:13" ht="15.95" customHeight="1" x14ac:dyDescent="0.25">
      <c r="A14" s="9"/>
      <c r="B14" s="33" t="s">
        <v>258</v>
      </c>
      <c r="C14" s="33"/>
      <c r="D14" s="33"/>
      <c r="E14" s="33"/>
      <c r="F14" s="33"/>
      <c r="G14" s="33"/>
      <c r="H14" s="33"/>
      <c r="I14" s="36"/>
      <c r="J14" s="31"/>
      <c r="K14" s="31"/>
      <c r="L14" s="31"/>
      <c r="M14" s="31"/>
    </row>
    <row r="15" spans="1:13" ht="15.95" customHeight="1" x14ac:dyDescent="0.25">
      <c r="A15" s="9"/>
      <c r="B15" s="33" t="s">
        <v>259</v>
      </c>
      <c r="C15" s="33"/>
      <c r="D15" s="33"/>
      <c r="E15" s="33"/>
      <c r="F15" s="33"/>
      <c r="G15" s="33"/>
      <c r="H15" s="33"/>
      <c r="I15" s="36"/>
      <c r="J15" s="31"/>
      <c r="K15" s="31"/>
      <c r="L15" s="31"/>
      <c r="M15" s="31"/>
    </row>
    <row r="16" spans="1:13" ht="15.95" customHeight="1" x14ac:dyDescent="0.25">
      <c r="A16" s="9"/>
      <c r="B16" s="33" t="s">
        <v>260</v>
      </c>
      <c r="C16" s="33"/>
      <c r="D16" s="33"/>
      <c r="E16" s="33"/>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9"/>
      <c r="B18" s="33" t="s">
        <v>261</v>
      </c>
      <c r="C18" s="33"/>
      <c r="D18" s="33"/>
      <c r="E18" s="33"/>
      <c r="F18" s="33"/>
      <c r="G18" s="33"/>
      <c r="H18" s="33"/>
      <c r="I18" s="36"/>
      <c r="J18" s="31"/>
      <c r="K18" s="31"/>
      <c r="L18" s="31"/>
      <c r="M18" s="31"/>
    </row>
    <row r="19" spans="1:13" ht="15.95" customHeight="1" x14ac:dyDescent="0.25">
      <c r="A19" s="9"/>
      <c r="B19" s="33" t="s">
        <v>262</v>
      </c>
      <c r="C19" s="33"/>
      <c r="D19" s="33"/>
      <c r="E19" s="33"/>
      <c r="F19" s="33"/>
      <c r="G19" s="33"/>
      <c r="H19" s="33"/>
      <c r="I19" s="36"/>
      <c r="J19" s="31"/>
      <c r="K19" s="31"/>
      <c r="L19" s="31"/>
      <c r="M19" s="31"/>
    </row>
    <row r="20" spans="1:13" ht="15.95" customHeight="1" x14ac:dyDescent="0.25">
      <c r="A20" s="28"/>
      <c r="B20" s="33" t="s">
        <v>263</v>
      </c>
      <c r="C20" s="33"/>
      <c r="D20" s="33"/>
      <c r="E20" s="33"/>
      <c r="F20" s="33"/>
      <c r="G20" s="33"/>
      <c r="H20" s="33"/>
      <c r="I20" s="36"/>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2</v>
      </c>
      <c r="B22" s="84" t="s">
        <v>264</v>
      </c>
      <c r="C22" s="84"/>
      <c r="D22" s="84"/>
      <c r="E22" s="84"/>
      <c r="F22" s="84"/>
      <c r="G22" s="84"/>
      <c r="H22" s="84"/>
      <c r="I22" s="38"/>
      <c r="J22" s="31"/>
      <c r="K22" s="31"/>
      <c r="L22" s="31"/>
      <c r="M22" s="31"/>
    </row>
    <row r="23" spans="1:13" ht="15.95" customHeight="1" thickBot="1" x14ac:dyDescent="0.3">
      <c r="A23" s="9">
        <f>INDEX('Point Grid'!$C$8:$I$30,MATCH($A$1,'Point Grid'!$A$8:$A$30,0),MATCH(A22,'Point Grid'!$C$7:$I$7,0))</f>
        <v>1.25</v>
      </c>
      <c r="B23" s="84"/>
      <c r="C23" s="84"/>
      <c r="D23" s="84"/>
      <c r="E23" s="84"/>
      <c r="F23" s="84"/>
      <c r="G23" s="84"/>
      <c r="H23" s="84"/>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3</v>
      </c>
      <c r="B26" s="84" t="s">
        <v>265</v>
      </c>
      <c r="C26" s="84"/>
      <c r="D26" s="84"/>
      <c r="E26" s="84"/>
      <c r="F26" s="84"/>
      <c r="G26" s="84"/>
      <c r="H26" s="84"/>
      <c r="I26" s="38"/>
      <c r="J26" s="31"/>
      <c r="K26" s="31"/>
      <c r="L26" s="31"/>
      <c r="M26" s="31"/>
    </row>
    <row r="27" spans="1:13" ht="15.95" customHeight="1" thickBot="1" x14ac:dyDescent="0.3">
      <c r="A27" s="9">
        <f>INDEX('Point Grid'!$C$8:$I$30,MATCH($A$1,'Point Grid'!$A$8:$A$30,0),MATCH(A26,'Point Grid'!$C$7:$I$7,0))</f>
        <v>1.25</v>
      </c>
      <c r="B27" s="84"/>
      <c r="C27" s="84"/>
      <c r="D27" s="84"/>
      <c r="E27" s="84"/>
      <c r="F27" s="84"/>
      <c r="G27" s="84"/>
      <c r="H27" s="84"/>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x14ac:dyDescent="0.25">
      <c r="A29" s="29"/>
      <c r="B29" s="37"/>
      <c r="C29" s="37"/>
      <c r="D29" s="37"/>
      <c r="E29" s="37"/>
      <c r="F29" s="37"/>
      <c r="G29" s="37"/>
      <c r="H29" s="37"/>
      <c r="I29" s="38"/>
      <c r="J29" s="31"/>
      <c r="K29" s="31"/>
      <c r="L29" s="31"/>
      <c r="M29" s="31"/>
    </row>
    <row r="30" spans="1:13" ht="15.95" customHeight="1" x14ac:dyDescent="0.25">
      <c r="A30" s="26" t="s">
        <v>4</v>
      </c>
      <c r="B30" s="84" t="s">
        <v>266</v>
      </c>
      <c r="C30" s="84"/>
      <c r="D30" s="84"/>
      <c r="E30" s="84"/>
      <c r="F30" s="84"/>
      <c r="G30" s="84"/>
      <c r="H30" s="84"/>
      <c r="I30" s="38"/>
      <c r="J30" s="31"/>
      <c r="K30" s="31"/>
      <c r="L30" s="31"/>
      <c r="M30" s="31"/>
    </row>
    <row r="31" spans="1:13" ht="15.95" customHeight="1" thickBot="1" x14ac:dyDescent="0.3">
      <c r="A31" s="9">
        <f>INDEX('Point Grid'!$C$8:$I$30,MATCH($A$1,'Point Grid'!$A$8:$A$30,0),MATCH(A30,'Point Grid'!$C$7:$I$7,0))</f>
        <v>0.5</v>
      </c>
      <c r="B31" s="84"/>
      <c r="C31" s="84"/>
      <c r="D31" s="84"/>
      <c r="E31" s="84"/>
      <c r="F31" s="84"/>
      <c r="G31" s="84"/>
      <c r="H31" s="84"/>
      <c r="I31" s="38"/>
      <c r="J31" s="31"/>
      <c r="K31" s="31"/>
      <c r="L31" s="31"/>
      <c r="M31" s="31"/>
    </row>
    <row r="32" spans="1:13" ht="15.95" customHeight="1" thickBot="1" x14ac:dyDescent="0.3">
      <c r="A32" s="5"/>
      <c r="B32" s="37"/>
      <c r="C32" s="37"/>
      <c r="D32" s="37"/>
      <c r="E32" s="37"/>
      <c r="F32" s="37"/>
      <c r="G32" s="37"/>
      <c r="H32" s="37"/>
      <c r="I32" s="38"/>
      <c r="J32" s="31"/>
      <c r="K32" s="31"/>
      <c r="L32" s="31"/>
      <c r="M32" s="31"/>
    </row>
    <row r="33" spans="1:13" ht="15.95" customHeight="1" x14ac:dyDescent="0.25">
      <c r="A33" s="29"/>
      <c r="B33" s="37"/>
      <c r="C33" s="37"/>
      <c r="D33" s="37"/>
      <c r="E33" s="37"/>
      <c r="F33" s="37"/>
      <c r="G33" s="37"/>
      <c r="H33" s="37"/>
      <c r="I33" s="38"/>
      <c r="J33" s="31"/>
      <c r="K33" s="31"/>
      <c r="L33" s="31"/>
      <c r="M33" s="31"/>
    </row>
    <row r="34" spans="1:13" ht="15.95" customHeight="1" x14ac:dyDescent="0.25">
      <c r="A34" s="26" t="s">
        <v>5</v>
      </c>
      <c r="B34" s="84" t="s">
        <v>267</v>
      </c>
      <c r="C34" s="84"/>
      <c r="D34" s="84"/>
      <c r="E34" s="84"/>
      <c r="F34" s="84"/>
      <c r="G34" s="84"/>
      <c r="H34" s="84"/>
      <c r="I34" s="38"/>
      <c r="J34" s="31"/>
      <c r="K34" s="31"/>
      <c r="L34" s="31"/>
      <c r="M34" s="31"/>
    </row>
    <row r="35" spans="1:13" ht="15.95" customHeight="1" thickBot="1" x14ac:dyDescent="0.3">
      <c r="A35" s="9">
        <f>INDEX('Point Grid'!$C$8:$I$30,MATCH($A$1,'Point Grid'!$A$8:$A$30,0),MATCH(A34,'Point Grid'!$C$7:$I$7,0))</f>
        <v>0.5</v>
      </c>
      <c r="B35" s="84"/>
      <c r="C35" s="84"/>
      <c r="D35" s="84"/>
      <c r="E35" s="84"/>
      <c r="F35" s="84"/>
      <c r="G35" s="84"/>
      <c r="H35" s="84"/>
      <c r="I35" s="38"/>
      <c r="J35" s="31"/>
      <c r="K35" s="31"/>
      <c r="L35" s="31"/>
      <c r="M35" s="31"/>
    </row>
    <row r="36" spans="1:13" ht="15.95" customHeight="1" thickBot="1" x14ac:dyDescent="0.3">
      <c r="A36" s="5"/>
      <c r="B36" s="37"/>
      <c r="C36" s="37"/>
      <c r="D36" s="37"/>
      <c r="E36" s="37"/>
      <c r="F36" s="37"/>
      <c r="G36" s="37"/>
      <c r="H36" s="37"/>
      <c r="I36" s="38"/>
      <c r="J36" s="31"/>
      <c r="K36" s="31"/>
      <c r="L36" s="31"/>
      <c r="M36" s="31"/>
    </row>
    <row r="37" spans="1:13" ht="15.95" customHeight="1" thickBot="1" x14ac:dyDescent="0.3">
      <c r="A37" s="30"/>
      <c r="B37" s="39"/>
      <c r="C37" s="39"/>
      <c r="D37" s="39"/>
      <c r="E37" s="39"/>
      <c r="F37" s="39"/>
      <c r="G37" s="39"/>
      <c r="H37" s="39"/>
      <c r="I37" s="40"/>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sheetData>
  <mergeCells count="5">
    <mergeCell ref="H1:I1"/>
    <mergeCell ref="B22:H23"/>
    <mergeCell ref="B30:H31"/>
    <mergeCell ref="B34:H35"/>
    <mergeCell ref="B26:H27"/>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39"/>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23</v>
      </c>
      <c r="B1" s="27" t="s">
        <v>12</v>
      </c>
      <c r="C1" s="23"/>
      <c r="D1" s="23"/>
      <c r="E1" s="23"/>
      <c r="F1" s="23"/>
      <c r="G1" s="23"/>
      <c r="H1" s="82" t="s">
        <v>29</v>
      </c>
      <c r="I1" s="8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Grid'!B:B,MATCH('23'!A1,'Point Grid'!A:A,0))</f>
        <v>1.75</v>
      </c>
      <c r="B4" s="33" t="s">
        <v>231</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s="80" customFormat="1" ht="30.95" customHeight="1" x14ac:dyDescent="0.25">
      <c r="A6" s="9"/>
      <c r="B6" s="77" t="s">
        <v>90</v>
      </c>
      <c r="C6" s="77" t="s">
        <v>268</v>
      </c>
      <c r="D6" s="77" t="s">
        <v>269</v>
      </c>
      <c r="E6" s="77" t="s">
        <v>270</v>
      </c>
      <c r="F6" s="51"/>
      <c r="G6" s="51"/>
      <c r="H6" s="51"/>
      <c r="I6" s="78"/>
      <c r="J6" s="79"/>
      <c r="K6" s="79"/>
      <c r="L6" s="79"/>
      <c r="M6" s="79"/>
    </row>
    <row r="7" spans="1:13" ht="15.95" customHeight="1" x14ac:dyDescent="0.25">
      <c r="A7" s="9"/>
      <c r="B7" s="51">
        <v>2013</v>
      </c>
      <c r="C7" s="56">
        <v>1150</v>
      </c>
      <c r="D7" s="56">
        <v>500</v>
      </c>
      <c r="E7" s="56">
        <v>250</v>
      </c>
      <c r="F7" s="33"/>
      <c r="G7" s="33"/>
      <c r="H7" s="33"/>
      <c r="I7" s="36"/>
      <c r="J7" s="31"/>
      <c r="K7" s="31"/>
      <c r="L7" s="31"/>
      <c r="M7" s="31"/>
    </row>
    <row r="8" spans="1:13" ht="15.95" customHeight="1" x14ac:dyDescent="0.25">
      <c r="A8" s="9"/>
      <c r="B8" s="51"/>
      <c r="C8" s="51"/>
      <c r="D8" s="51"/>
      <c r="E8" s="51"/>
      <c r="F8" s="33"/>
      <c r="G8" s="33"/>
      <c r="H8" s="33"/>
      <c r="I8" s="36"/>
      <c r="J8" s="31"/>
      <c r="K8" s="31"/>
      <c r="L8" s="31"/>
      <c r="M8" s="31"/>
    </row>
    <row r="9" spans="1:13" s="80" customFormat="1" ht="30.95" customHeight="1" x14ac:dyDescent="0.25">
      <c r="A9" s="9"/>
      <c r="B9" s="77" t="s">
        <v>271</v>
      </c>
      <c r="C9" s="77" t="s">
        <v>272</v>
      </c>
      <c r="D9" s="77" t="s">
        <v>273</v>
      </c>
      <c r="E9" s="51"/>
      <c r="F9" s="51"/>
      <c r="G9" s="51"/>
      <c r="H9" s="51"/>
      <c r="I9" s="78"/>
      <c r="J9" s="79"/>
      <c r="K9" s="79"/>
      <c r="L9" s="79"/>
      <c r="M9" s="79"/>
    </row>
    <row r="10" spans="1:13" ht="15.95" customHeight="1" x14ac:dyDescent="0.25">
      <c r="A10" s="9"/>
      <c r="B10" s="51">
        <v>36</v>
      </c>
      <c r="C10" s="57">
        <v>1</v>
      </c>
      <c r="D10" s="57">
        <v>1</v>
      </c>
      <c r="E10" s="51"/>
      <c r="F10" s="33"/>
      <c r="G10" s="33"/>
      <c r="H10" s="33"/>
      <c r="I10" s="36"/>
      <c r="J10" s="31"/>
      <c r="K10" s="31"/>
      <c r="L10" s="31"/>
      <c r="M10" s="31"/>
    </row>
    <row r="11" spans="1:13" ht="15.95" customHeight="1" x14ac:dyDescent="0.25">
      <c r="A11" s="9"/>
      <c r="B11" s="51">
        <v>24</v>
      </c>
      <c r="C11" s="57">
        <v>0.8</v>
      </c>
      <c r="D11" s="57">
        <v>0.55000000000000004</v>
      </c>
      <c r="E11" s="51"/>
      <c r="F11" s="33"/>
      <c r="G11" s="33"/>
      <c r="H11" s="33"/>
      <c r="I11" s="36"/>
      <c r="J11" s="31"/>
      <c r="K11" s="31"/>
      <c r="L11" s="31"/>
      <c r="M11" s="31"/>
    </row>
    <row r="12" spans="1:13" ht="15.95" customHeight="1" x14ac:dyDescent="0.25">
      <c r="A12" s="9"/>
      <c r="B12" s="51">
        <v>12</v>
      </c>
      <c r="C12" s="51" t="s">
        <v>134</v>
      </c>
      <c r="D12" s="57">
        <v>0.2</v>
      </c>
      <c r="E12" s="51"/>
      <c r="F12" s="33"/>
      <c r="G12" s="33"/>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33" t="s">
        <v>274</v>
      </c>
      <c r="C14" s="33"/>
      <c r="D14" s="33"/>
      <c r="E14" s="33"/>
      <c r="F14" s="33"/>
      <c r="G14" s="33"/>
      <c r="H14" s="33"/>
      <c r="I14" s="36"/>
      <c r="J14" s="31"/>
      <c r="K14" s="31"/>
      <c r="L14" s="31"/>
      <c r="M14" s="31"/>
    </row>
    <row r="15" spans="1:13" ht="15.95" customHeight="1" x14ac:dyDescent="0.25">
      <c r="A15" s="9"/>
      <c r="B15" s="33" t="s">
        <v>275</v>
      </c>
      <c r="C15" s="33"/>
      <c r="D15" s="33"/>
      <c r="E15" s="33"/>
      <c r="F15" s="33"/>
      <c r="G15" s="33"/>
      <c r="H15" s="33"/>
      <c r="I15" s="36"/>
      <c r="J15" s="31"/>
      <c r="K15" s="31"/>
      <c r="L15" s="31"/>
      <c r="M15" s="31"/>
    </row>
    <row r="16" spans="1:13" ht="15.95" customHeight="1" x14ac:dyDescent="0.25">
      <c r="A16" s="29"/>
      <c r="B16" s="37"/>
      <c r="C16" s="37"/>
      <c r="D16" s="37"/>
      <c r="E16" s="37"/>
      <c r="F16" s="37"/>
      <c r="G16" s="37"/>
      <c r="H16" s="37"/>
      <c r="I16" s="38"/>
      <c r="J16" s="31"/>
      <c r="K16" s="31"/>
      <c r="L16" s="31"/>
      <c r="M16" s="31"/>
    </row>
    <row r="17" spans="1:13" ht="15.95" customHeight="1" x14ac:dyDescent="0.25">
      <c r="A17" s="26" t="s">
        <v>2</v>
      </c>
      <c r="B17" s="84" t="s">
        <v>276</v>
      </c>
      <c r="C17" s="84"/>
      <c r="D17" s="84"/>
      <c r="E17" s="84"/>
      <c r="F17" s="84"/>
      <c r="G17" s="84"/>
      <c r="H17" s="84"/>
      <c r="I17" s="38"/>
      <c r="J17" s="31"/>
      <c r="K17" s="31"/>
      <c r="L17" s="31"/>
      <c r="M17" s="31"/>
    </row>
    <row r="18" spans="1:13" ht="15.95" customHeight="1" thickBot="1" x14ac:dyDescent="0.3">
      <c r="A18" s="9">
        <f>INDEX('Point Grid'!$C$8:$I$30,MATCH($A$1,'Point Grid'!$A$8:$A$30,0),MATCH(A17,'Point Grid'!$C$7:$I$7,0))</f>
        <v>0.75</v>
      </c>
      <c r="B18" s="84"/>
      <c r="C18" s="84"/>
      <c r="D18" s="84"/>
      <c r="E18" s="84"/>
      <c r="F18" s="84"/>
      <c r="G18" s="84"/>
      <c r="H18" s="84"/>
      <c r="I18" s="38"/>
      <c r="J18" s="31"/>
      <c r="K18" s="31"/>
      <c r="L18" s="31"/>
      <c r="M18" s="31"/>
    </row>
    <row r="19" spans="1:13" ht="15.95" customHeight="1" thickBot="1" x14ac:dyDescent="0.3">
      <c r="A19" s="5"/>
      <c r="B19" s="37"/>
      <c r="C19" s="37"/>
      <c r="D19" s="37"/>
      <c r="E19" s="37"/>
      <c r="F19" s="37"/>
      <c r="G19" s="37"/>
      <c r="H19" s="37"/>
      <c r="I19" s="38"/>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3</v>
      </c>
      <c r="B21" s="84" t="s">
        <v>277</v>
      </c>
      <c r="C21" s="84"/>
      <c r="D21" s="84"/>
      <c r="E21" s="84"/>
      <c r="F21" s="84"/>
      <c r="G21" s="84"/>
      <c r="H21" s="84"/>
      <c r="I21" s="38"/>
      <c r="J21" s="31"/>
      <c r="K21" s="31"/>
      <c r="L21" s="31"/>
      <c r="M21" s="31"/>
    </row>
    <row r="22" spans="1:13" ht="15.95" customHeight="1" thickBot="1" x14ac:dyDescent="0.3">
      <c r="A22" s="9">
        <f>INDEX('Point Grid'!$C$8:$I$30,MATCH($A$1,'Point Grid'!$A$8:$A$30,0),MATCH(A21,'Point Grid'!$C$7:$I$7,0))</f>
        <v>1</v>
      </c>
      <c r="B22" s="84"/>
      <c r="C22" s="84"/>
      <c r="D22" s="84"/>
      <c r="E22" s="84"/>
      <c r="F22" s="84"/>
      <c r="G22" s="84"/>
      <c r="H22" s="84"/>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x14ac:dyDescent="0.25">
      <c r="A24" s="29"/>
      <c r="B24" s="85" t="s">
        <v>278</v>
      </c>
      <c r="C24" s="85"/>
      <c r="D24" s="85"/>
      <c r="E24" s="85"/>
      <c r="F24" s="85"/>
      <c r="G24" s="85"/>
      <c r="H24" s="85"/>
      <c r="I24" s="38"/>
      <c r="J24" s="31"/>
      <c r="K24" s="31"/>
      <c r="L24" s="31"/>
      <c r="M24" s="31"/>
    </row>
    <row r="25" spans="1:13" ht="15.95" customHeight="1" x14ac:dyDescent="0.25">
      <c r="A25" s="29"/>
      <c r="B25" s="85"/>
      <c r="C25" s="85"/>
      <c r="D25" s="85"/>
      <c r="E25" s="85"/>
      <c r="F25" s="85"/>
      <c r="G25" s="85"/>
      <c r="H25" s="85"/>
      <c r="I25" s="38"/>
      <c r="J25" s="31"/>
      <c r="K25" s="31"/>
      <c r="L25" s="31"/>
      <c r="M25" s="31"/>
    </row>
    <row r="26" spans="1:13" ht="15.95" customHeight="1" thickBot="1" x14ac:dyDescent="0.3">
      <c r="A26" s="30"/>
      <c r="B26" s="39"/>
      <c r="C26" s="39"/>
      <c r="D26" s="39"/>
      <c r="E26" s="39"/>
      <c r="F26" s="39"/>
      <c r="G26" s="39"/>
      <c r="H26" s="39"/>
      <c r="I26" s="40"/>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sheetData>
  <mergeCells count="4">
    <mergeCell ref="B24:H25"/>
    <mergeCell ref="H1:I1"/>
    <mergeCell ref="B17:H18"/>
    <mergeCell ref="B21:H22"/>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2021-01-22T14:42:33Z</cp:lastPrinted>
  <dcterms:created xsi:type="dcterms:W3CDTF">2020-12-22T11:57:29Z</dcterms:created>
  <dcterms:modified xsi:type="dcterms:W3CDTF">2024-06-21T23:47:50Z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290f5e94-b30f-4e73-9b6b-e333361c0d6b_Enabled">
    <vt:lpwstr>true</vt:lpwstr>
  </property>
  <property fmtid="{D5CDD505-2E9C-101B-9397-08002B2CF9AE}" pid="5" name="MSIP_Label_290f5e94-b30f-4e73-9b6b-e333361c0d6b_SetDate">
    <vt:lpwstr>2024-06-21T14:59:57Z</vt:lpwstr>
  </property>
  <property fmtid="{D5CDD505-2E9C-101B-9397-08002B2CF9AE}" pid="6" name="MSIP_Label_290f5e94-b30f-4e73-9b6b-e333361c0d6b_Method">
    <vt:lpwstr>Standard</vt:lpwstr>
  </property>
  <property fmtid="{D5CDD505-2E9C-101B-9397-08002B2CF9AE}" pid="7" name="MSIP_Label_290f5e94-b30f-4e73-9b6b-e333361c0d6b_Name">
    <vt:lpwstr>290f5e94-b30f-4e73-9b6b-e333361c0d6b</vt:lpwstr>
  </property>
  <property fmtid="{D5CDD505-2E9C-101B-9397-08002B2CF9AE}" pid="8" name="MSIP_Label_290f5e94-b30f-4e73-9b6b-e333361c0d6b_SiteId">
    <vt:lpwstr>399ead0d-c7c4-4583-88a4-d98814f80b0e</vt:lpwstr>
  </property>
  <property fmtid="{D5CDD505-2E9C-101B-9397-08002B2CF9AE}" pid="9" name="MSIP_Label_290f5e94-b30f-4e73-9b6b-e333361c0d6b_ActionId">
    <vt:lpwstr>17a72dbc-c97d-40f2-b554-e8c31045955b</vt:lpwstr>
  </property>
  <property fmtid="{D5CDD505-2E9C-101B-9397-08002B2CF9AE}" pid="10" name="MSIP_Label_290f5e94-b30f-4e73-9b6b-e333361c0d6b_ContentBits">
    <vt:lpwstr>0</vt:lpwstr>
  </property>
  <property fmtid="{D5CDD505-2E9C-101B-9397-08002B2CF9AE}" pid="11" name="{A44787D4-0540-4523-9961-78E4036D8C6D}">
    <vt:lpwstr>{CAB2D05F-48DB-4AF8-B6E6-BA603968750D}</vt:lpwstr>
  </property>
</Properties>
</file>