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esktop\OneDrive\Exam 5\pratice exams\CA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9" l="1"/>
  <c r="A22" i="55" l="1"/>
  <c r="A18" i="55"/>
  <c r="A22" i="28"/>
  <c r="A13" i="29"/>
  <c r="A38" i="30"/>
  <c r="A34" i="30"/>
  <c r="A30" i="30"/>
  <c r="A32" i="23"/>
  <c r="A28" i="23"/>
  <c r="A46" i="22"/>
  <c r="A40" i="22"/>
  <c r="A28" i="21"/>
  <c r="A24" i="21"/>
  <c r="A20" i="21"/>
  <c r="A16" i="21"/>
  <c r="A22" i="20"/>
  <c r="A18" i="54"/>
  <c r="A26" i="35"/>
  <c r="A22" i="35"/>
  <c r="A27" i="36"/>
  <c r="A23" i="36"/>
  <c r="A22" i="37"/>
  <c r="A18" i="37"/>
  <c r="A14" i="37"/>
  <c r="A29" i="38"/>
  <c r="A25" i="38"/>
  <c r="A7" i="39"/>
  <c r="A42" i="40"/>
  <c r="A19" i="41"/>
  <c r="A15" i="41"/>
  <c r="A20" i="42"/>
  <c r="A39" i="49"/>
  <c r="A35" i="49"/>
  <c r="A30" i="50"/>
  <c r="A26" i="50"/>
  <c r="A22" i="50"/>
  <c r="A15" i="51"/>
  <c r="A11" i="51"/>
  <c r="A7" i="51"/>
  <c r="A25" i="52"/>
  <c r="A15" i="52"/>
  <c r="A11" i="52"/>
  <c r="A37" i="53"/>
  <c r="A24" i="5"/>
  <c r="A20" i="5"/>
  <c r="A16" i="5"/>
  <c r="A10" i="4"/>
  <c r="A30" i="2"/>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12" i="1"/>
  <c r="J28" i="1"/>
  <c r="J9" i="1"/>
  <c r="J10" i="1"/>
  <c r="J25" i="1"/>
  <c r="J14" i="1"/>
  <c r="J8" i="1"/>
  <c r="J20" i="1"/>
  <c r="J13" i="1"/>
  <c r="J32" i="1"/>
  <c r="J30" i="1"/>
  <c r="J27" i="1"/>
  <c r="J26" i="1"/>
  <c r="J23" i="1"/>
  <c r="J29" i="1"/>
  <c r="J31" i="1"/>
  <c r="J22" i="1"/>
  <c r="J19" i="1"/>
  <c r="J18" i="1"/>
  <c r="J11" i="1"/>
  <c r="J17" i="1"/>
  <c r="J16" i="1"/>
  <c r="J15" i="1"/>
  <c r="J24" i="1"/>
  <c r="J21" i="1"/>
  <c r="M14" i="1" l="1" a="1"/>
  <c r="M14" i="1" s="1"/>
  <c r="M31" i="1" a="1"/>
  <c r="M31" i="1" s="1"/>
  <c r="M19" i="1" a="1"/>
  <c r="M19" i="1" s="1"/>
  <c r="M16" i="1" a="1"/>
  <c r="M16" i="1" s="1"/>
  <c r="M23" i="1" a="1"/>
  <c r="M23" i="1" s="1"/>
  <c r="M25" i="1" a="1"/>
  <c r="M25"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S22" i="1" a="1"/>
  <c r="S22" i="1" s="1"/>
  <c r="Q30" i="1" a="1"/>
  <c r="Q30" i="1" s="1"/>
  <c r="R30" i="1" a="1"/>
  <c r="R30" i="1" s="1"/>
  <c r="Q31" i="1" a="1"/>
  <c r="Q31" i="1" s="1"/>
  <c r="S23" i="1" a="1"/>
  <c r="S23" i="1" s="1"/>
  <c r="Q19" i="1" a="1"/>
  <c r="Q19" i="1" s="1"/>
  <c r="S27" i="1" a="1"/>
  <c r="S27" i="1" s="1"/>
  <c r="M13" i="1" a="1"/>
  <c r="M13" i="1" s="1"/>
  <c r="M12" i="1" a="1"/>
  <c r="M12" i="1" s="1"/>
  <c r="S12" i="1" a="1"/>
  <c r="S12" i="1" s="1"/>
  <c r="R29" i="1" a="1"/>
  <c r="R29" i="1" s="1"/>
  <c r="O31" i="1" a="1"/>
  <c r="O31" i="1" s="1"/>
  <c r="P31" i="1" a="1"/>
  <c r="P31" i="1" s="1"/>
  <c r="M29" i="1" a="1"/>
  <c r="M29" i="1" s="1"/>
  <c r="S30" i="1" a="1"/>
  <c r="S30" i="1" s="1"/>
  <c r="O14" i="1" a="1"/>
  <c r="O14" i="1" s="1"/>
  <c r="O30" i="1" a="1"/>
  <c r="O30" i="1" s="1"/>
  <c r="P29" i="1" a="1"/>
  <c r="P29" i="1" s="1"/>
  <c r="Q29" i="1" a="1"/>
  <c r="Q29" i="1" s="1"/>
  <c r="Q18" i="1" a="1"/>
  <c r="Q18" i="1" s="1"/>
  <c r="O29" i="1" a="1"/>
  <c r="O29" i="1" s="1"/>
  <c r="Q27" i="1" a="1"/>
  <c r="Q27"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<sst xmlns="http://schemas.openxmlformats.org/spreadsheetml/2006/main" count="541" uniqueCount="351">
  <si>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</si>
  <si>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</si>
  <si>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</si>
  <si>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</si>
  <si>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</si>
  <si>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</si>
  <si>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</si>
  <si>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</si>
  <si>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</si>
  <si>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</si>
  <si>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</si>
  <si>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</si>
  <si>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</si>
  <si>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</si>
  <si>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</si>
  <si>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</si>
  <si>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</si>
  <si>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</si>
  <si>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</si>
  <si>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</si>
  <si>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</si>
  <si>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</si>
  <si>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</si>
  <si>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</si>
  <si>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</si>
  <si>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</si>
  <si>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</si>
  <si>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</si>
  <si>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</si>
  <si>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</si>
  <si>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</si>
  <si>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</si>
  <si>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Given the following information for an ISO Personal Automobile Policy:</t>
  </si>
  <si>
    <t>Primary Classification</t>
  </si>
  <si>
    <t>Factor</t>
  </si>
  <si>
    <t>Pleasure Use</t>
  </si>
  <si>
    <t>Work less than 15 miles</t>
  </si>
  <si>
    <t>Work 15 or more miles</t>
  </si>
  <si>
    <t>Farm use</t>
  </si>
  <si>
    <t>Business Use</t>
  </si>
  <si>
    <t>Secondary Classification</t>
  </si>
  <si>
    <t>1A</t>
  </si>
  <si>
    <t>1B</t>
  </si>
  <si>
    <t>•	The policy has one 30-year-old driver who uses the vehicle to commute 1 O miles to work one day per week.</t>
  </si>
  <si>
    <t>•	The driver has been licensed for more than two years and has no driving record points.</t>
  </si>
  <si>
    <t>•	The policy term is one year.</t>
  </si>
  <si>
    <t>•	The total premium is $1,480.</t>
  </si>
  <si>
    <t>•	The policy coverages are Bodily Injury Liability and Property Damage Liability only.</t>
  </si>
  <si>
    <t>• Only auto usage and safe driver insurance plan (SDI P) are used to determine primary and secondary classification.</t>
  </si>
  <si>
    <t>• The policy is a single-car policy.</t>
  </si>
  <si>
    <t>At six months into the policy term, a second driver is added as an operator with the following characteristics:</t>
  </si>
  <si>
    <t>• 17 years old.</t>
  </si>
  <si>
    <t>• Has been licensed for less than two years.</t>
  </si>
  <si>
    <t>• Has 2 driving record points.</t>
  </si>
  <si>
    <t>• Uses the vehicle 3 days per week to commute 1 O miles to school.</t>
  </si>
  <si>
    <t>Calculate the premium change in dollars for adding the new driver to the policy for the remainder of the policy term.</t>
  </si>
  <si>
    <t xml:space="preserve">Using three relevant actuarial criteria, evaluate the effectiveness of each of these potential exposure bases and provide a recommendation for the preferred exposure base. </t>
  </si>
  <si>
    <t>Given the following information for an insurance product:</t>
  </si>
  <si>
    <t>Time Period</t>
  </si>
  <si>
    <t>Written Car Years</t>
  </si>
  <si>
    <t>January 1 through June 30, 2013</t>
  </si>
  <si>
    <t>July 1 through December 31, 2013</t>
  </si>
  <si>
    <t>January 1 through June 30, 2014</t>
  </si>
  <si>
    <t>July 1 through December 31, 2014</t>
  </si>
  <si>
    <t>•	All policies written before January 1, 2014 had a six-month policy term.</t>
  </si>
  <si>
    <t>Calculate the earned car years for calendar year 2014, assuming that policies were written uniformly throughout each period.</t>
  </si>
  <si>
    <t>Assume new policies in 2014 were written uniformly over the year and the retention ratio prior to the policy term change was 77%. Assess the effect of the policy term change on the retention ratio.</t>
  </si>
  <si>
    <t>Assess the appropriateness of the assumption of uniform writings in the calculation of calendar year 2014 earned car years.</t>
  </si>
  <si>
    <t>Given the following information:</t>
  </si>
  <si>
    <t>•	Policies are written on an annual basis.</t>
  </si>
  <si>
    <t>•	Proposed rates will be in effect from January 1, 2016 to January 1, 2017.</t>
  </si>
  <si>
    <t>•	Calendar year 2014 earned premium= $100,000.</t>
  </si>
  <si>
    <t>•	Beginning with July 1, 2012 renewals, the minimum deductible was increased from $500 to $1,000.</t>
  </si>
  <si>
    <t>•	The premium impact of any law change is applicable to all policies, including those in-force.</t>
  </si>
  <si>
    <t>The rate change history is as follows:</t>
  </si>
  <si>
    <t>Effective Date</t>
  </si>
  <si>
    <t>Overall Change</t>
  </si>
  <si>
    <t>Type of Change</t>
  </si>
  <si>
    <t>+5%</t>
  </si>
  <si>
    <t>+3%</t>
  </si>
  <si>
    <t>-7%</t>
  </si>
  <si>
    <t>Law</t>
  </si>
  <si>
    <t>Rate</t>
  </si>
  <si>
    <t>Calendar Year Ending</t>
  </si>
  <si>
    <t>Average Earned Premium at Current Rate and Law Level</t>
  </si>
  <si>
    <t>March 2012</t>
  </si>
  <si>
    <t>June 2012</t>
  </si>
  <si>
    <t>September 2012</t>
  </si>
  <si>
    <t>December 2012</t>
  </si>
  <si>
    <t>March 2013</t>
  </si>
  <si>
    <t>June 2013</t>
  </si>
  <si>
    <t>September 2013</t>
  </si>
  <si>
    <t>December 2013</t>
  </si>
  <si>
    <t>March 2014</t>
  </si>
  <si>
    <t>June 2014</t>
  </si>
  <si>
    <t>September 2014</t>
  </si>
  <si>
    <t>December 2014</t>
  </si>
  <si>
    <t>Number of Ponits</t>
  </si>
  <si>
    <t>Annual Exponential Trend Fit</t>
  </si>
  <si>
    <t>12 point</t>
  </si>
  <si>
    <t>8 point</t>
  </si>
  <si>
    <t>6 point</t>
  </si>
  <si>
    <t>4 point</t>
  </si>
  <si>
    <t xml:space="preserve">Calculate the trended calendar year 2014 earned premium at current rate level. Include justification of the premium trend selection. </t>
  </si>
  <si>
    <t>Given the following information for a boat owners insurer:</t>
  </si>
  <si>
    <t>•	On July 1, 2014, a rate change of +10% wentinto effect.</t>
  </si>
  <si>
    <t>•	2014 earned premium = $1,000.</t>
  </si>
  <si>
    <t>Assuming uniform writings, calculate the calendar year 2014 on-level earned premium using the parallelogram method.</t>
  </si>
  <si>
    <t>Due to the seasonality of boat owners coverage, assume that the policy distribution of the book of business was as follows (with uniform distribution within each quarter):</t>
  </si>
  <si>
    <t>For the scenario in part b. above, describe another approach the insurer could take to calculate the on-level earned premium.</t>
  </si>
  <si>
    <t>Quarter 1</t>
  </si>
  <si>
    <t>Quarter 2</t>
  </si>
  <si>
    <t>Quarter 3</t>
  </si>
  <si>
    <t>Quarter 4</t>
  </si>
  <si>
    <t>Calculate the calendar year 2014 on-level earned premium, accounting for this assumed policy distribution</t>
  </si>
  <si>
    <t>Discuss the appropriateness of applying each of the following data aggregation methods to the given line of business</t>
  </si>
  <si>
    <t>Calendar Year Aggregation for Auto Physical Damage</t>
  </si>
  <si>
    <t>Policy Year Aggregation for Homeowners</t>
  </si>
  <si>
    <t>Report Year Aggregation for Medical Professional Liability</t>
  </si>
  <si>
    <t>The following information applies to a company's book of annual policies:</t>
  </si>
  <si>
    <t>•	All policies are written on January 1 each year.</t>
  </si>
  <si>
    <t>•	All losses occur on July 1 each year.</t>
  </si>
  <si>
    <t>•	Loss costs increase by 5% each report year.</t>
  </si>
  <si>
    <t>•	All losses are reported within 4 years of the occurrence date.</t>
  </si>
  <si>
    <t>•	Loss notification is always made on December 31 of a given year.</t>
  </si>
  <si>
    <t>•	Exposure levels are constant and each policy has one exposure.</t>
  </si>
  <si>
    <t>•	There are no expense or profit provisions.</t>
  </si>
  <si>
    <t>The ultimate loss costs for report year 2014 are as follows:</t>
  </si>
  <si>
    <t>Report Year Lag</t>
  </si>
  <si>
    <t>Loss Cost</t>
  </si>
  <si>
    <t>Calculate the premium of a policy issued in 2015 on:
i.	a mature claims-made policy
ii.	an occurrence policy</t>
  </si>
  <si>
    <t>Describe a scenario in which a mature claims-made policy would cost more than an occurrence policy.</t>
  </si>
  <si>
    <t>Beginning with losses occurring on or after January 1, 2015, a new law requires all losses to be reported within 2 years of the occurrence date. Explain the necessary adjustments, if any, to the premiums in part a. above without further calculations.</t>
  </si>
  <si>
    <t>An insurance company is using the following data to determine an appropriate large loss threshold and excess loss factor for use in its overall ratemaking calculation:</t>
  </si>
  <si>
    <t>Accident Year</t>
  </si>
  <si>
    <t>Reported Loss Incl. Severity Trend ($000)</t>
  </si>
  <si>
    <t>Number of Claims Greater than $500,000</t>
  </si>
  <si>
    <t>Excess Ratio @ $500,000</t>
  </si>
  <si>
    <t>…</t>
  </si>
  <si>
    <t>Total</t>
  </si>
  <si>
    <t>•	Excess ratio is the ratio of excess loss dollars to non-excess loss dollars.</t>
  </si>
  <si>
    <t>•	Total number of claims in accident years 1999 to 2013 = 12,435.</t>
  </si>
  <si>
    <t>The following information is given for accident year 2014:</t>
  </si>
  <si>
    <t>•	Total reported losses including severity trend = $46,902,000.</t>
  </si>
  <si>
    <t>•	Total reported ALAE = $2,345,000.</t>
  </si>
  <si>
    <t>•	Loss and ALAE development factor = 1.08.</t>
  </si>
  <si>
    <t>•	Unlimited severity trend factor = 1.05.</t>
  </si>
  <si>
    <t>•	Unlimited frequency trend factor = 0.98.</t>
  </si>
  <si>
    <t>$500,000 limit applies to loss only. Individual claims, including severity trend, greater than $500,000 are:</t>
  </si>
  <si>
    <t>Claim</t>
  </si>
  <si>
    <t>Reported Loss Including Severity Trend</t>
  </si>
  <si>
    <t>Calculate the 2014 excess ratio at $500,000 and justify a recommended excess ratio to be used in the company's overall rate indication.</t>
  </si>
  <si>
    <t>Calculate the 2014 projected ultimate losses and ALAE using an excess loss procedure.</t>
  </si>
  <si>
    <t>Given the following information</t>
  </si>
  <si>
    <t>Expense Type</t>
  </si>
  <si>
    <t>Other Acquisition</t>
  </si>
  <si>
    <t>General</t>
  </si>
  <si>
    <t>Commission &amp; Brokerage</t>
  </si>
  <si>
    <t>Taxes, License &amp; Fees</t>
  </si>
  <si>
    <t>2014 Expense Amount</t>
  </si>
  <si>
    <t>•	2014 written premium= $200,000.</t>
  </si>
  <si>
    <t>•	2014 earned premium= $170,000.</t>
  </si>
  <si>
    <t>•	Statewide average loss cost per exposure = $250.</t>
  </si>
  <si>
    <t>•	Profit and contingencies provision = 3%.</t>
  </si>
  <si>
    <t>•	General expenses are incurred throughout the policy term.</t>
  </si>
  <si>
    <t>•	All other expenses are incurred at the beginning of the policy</t>
  </si>
  <si>
    <t>Calculate the indicated average rate.</t>
  </si>
  <si>
    <t>Given the following information for an insurance company</t>
  </si>
  <si>
    <t>Territory</t>
  </si>
  <si>
    <t>A</t>
  </si>
  <si>
    <t>B</t>
  </si>
  <si>
    <t>Premium</t>
  </si>
  <si>
    <t>Ultimate Loss Ratio</t>
  </si>
  <si>
    <t>•	The company sets its rates to achieve a permissible loss ratio of 65%.</t>
  </si>
  <si>
    <t>•	All expenses are variable.</t>
  </si>
  <si>
    <t>•	Due to market constraints, the company has decided to cap rate increases in any single territory to a maximum of +20%</t>
  </si>
  <si>
    <t>Taking market constraints into account, use the loss ratio method to determine the rate changes for territories A and B.</t>
  </si>
  <si>
    <t>If the company decides to use a different permissible loss ratio due to the territorial cap, the fundamental insurance equation will not be in balance. Describe an alternative to pricing changes the company can take to achieve balance in the fundamental insurance equation.</t>
  </si>
  <si>
    <t>An insurer filed the following information in support of a rate change to be effective October 1, 2015:</t>
  </si>
  <si>
    <t>•	All policies are semi-annual.</t>
  </si>
  <si>
    <t>•	The new rates will be in effect for one year.</t>
  </si>
  <si>
    <t>•	The indicated rate change from the prior rate review was 7%, with a target effective date of July 1, 2014.</t>
  </si>
  <si>
    <t>•	The full credibility standard is 60,000 exposures over two years.</t>
  </si>
  <si>
    <t>•	The insurer uses the square root rule for partial credibility.</t>
  </si>
  <si>
    <t>•	The complement of credibility is selected using the trended present rates method.</t>
  </si>
  <si>
    <t>•	There have been no significant changes to paid loss patterns over the past four years.</t>
  </si>
  <si>
    <t>•	Variable expense ratio = 20%.</t>
  </si>
  <si>
    <t>•	Fixed expense ratio = 7%.</t>
  </si>
  <si>
    <t>•	LAE provision = 3% of loss.</t>
  </si>
  <si>
    <t>•	Profit and contingencies provision = 6%.</t>
  </si>
  <si>
    <t>•	Annual premium trend = 3%.</t>
  </si>
  <si>
    <t>•	Annual loss trend = 5%.</t>
  </si>
  <si>
    <t>•	The implemented rate change from the prior rate review was 2.5%, with an effective date of October 1, 2014</t>
  </si>
  <si>
    <t>•	All losses and subrogation/salvage recoveries are fully developed at 48 months.</t>
  </si>
  <si>
    <t>Calendar/Accident Year</t>
  </si>
  <si>
    <t>Earned Exposures</t>
  </si>
  <si>
    <t>On-Level Earned Premium ($000)</t>
  </si>
  <si>
    <t>Gross Reported Loss Evaluated at December 31, 2014 ($000)</t>
  </si>
  <si>
    <t>Ratio of Subrogation/Salv age Received to Paid Loss Evaluated at December 31, 2014</t>
  </si>
  <si>
    <t>12-24</t>
  </si>
  <si>
    <t>24-36</t>
  </si>
  <si>
    <t>36-48</t>
  </si>
  <si>
    <t>48-Ult</t>
  </si>
  <si>
    <t>Ratio of Subrogation/Salvage Received to Paid Loss Development Factors</t>
  </si>
  <si>
    <t>Gross Reported Loss Development Factors</t>
  </si>
  <si>
    <t>Calculate the indicated rate change and justify any assumptions made.</t>
  </si>
  <si>
    <t>Describe two primary purposes of risk classification.</t>
  </si>
  <si>
    <t>An automobile insurance company uses the following information for ratemaking:</t>
  </si>
  <si>
    <t>Vehicle Symbol</t>
  </si>
  <si>
    <t>C</t>
  </si>
  <si>
    <t>Under 25</t>
  </si>
  <si>
    <t>25 and Older</t>
  </si>
  <si>
    <t>Driver Age</t>
  </si>
  <si>
    <t>Incurred Loss &amp; ALAE</t>
  </si>
  <si>
    <t>Current Rating Factors</t>
  </si>
  <si>
    <t>Symbol A</t>
  </si>
  <si>
    <t>Symbol B</t>
  </si>
  <si>
    <t>Symbol C</t>
  </si>
  <si>
    <t>Briefly discuss the use of driver age as a rating variable in the insurer's risk classification system with respect to two relevant considerations.</t>
  </si>
  <si>
    <t>Calculate the indicated driver age relativities and the corresponding base rate that would achieve a revenue
neutral change. Justify the selection of a methodology.</t>
  </si>
  <si>
    <t>Given the following reported claims data:</t>
  </si>
  <si>
    <t>Size of Loss</t>
  </si>
  <si>
    <t>Reported Claim Counts</t>
  </si>
  <si>
    <t>Reported Ground-Up Losses</t>
  </si>
  <si>
    <t>X &lt;= $1,000</t>
  </si>
  <si>
    <t>$1,000 &lt; X &lt;= $4,000</t>
  </si>
  <si>
    <t>$4,000 &lt; X</t>
  </si>
  <si>
    <t xml:space="preserve">Individual claims above $4,000 are: $5,500, $6,500, and $10,000. </t>
  </si>
  <si>
    <t>Calculate the increased limits factor for an increased limit of $6,000 and a basic limit of $4,000.</t>
  </si>
  <si>
    <t>Calculate the combined loss elimination ratio for a policy with a $1,000 deductible an_d a policy limit of $3,000</t>
  </si>
  <si>
    <t>Briefly discuss two potential issues when using historical data from policies with deductibles or limits to price deductible factors. Propose a solution for each issue.</t>
  </si>
  <si>
    <t>The following table shows all claims transactions for an insurance company through December 31, 2014.</t>
  </si>
  <si>
    <t>Claim ID</t>
  </si>
  <si>
    <t>Accident Date</t>
  </si>
  <si>
    <t>Report Date</t>
  </si>
  <si>
    <t>Transaction Date</t>
  </si>
  <si>
    <t>Incremental Payment</t>
  </si>
  <si>
    <t>Ending Case Reserve</t>
  </si>
  <si>
    <t>All three claims are closed as of December 31, 2014.</t>
  </si>
  <si>
    <t>Construct the cumulative reported claims triangle on an accident year basis.</t>
  </si>
  <si>
    <t>Construct the cumulative reported claims triangle on a report year basis.</t>
  </si>
  <si>
    <t>The following data reflects an insurance company's recent claims experience:</t>
  </si>
  <si>
    <t>Use two different diagnostics to assess whether any changes have been made to the company's claims department.</t>
  </si>
  <si>
    <t>Recommend two reserving techniques that are appropriate to estimate unpaid claims in this environment and support each recommendation.</t>
  </si>
  <si>
    <t>Reported Claims ($000) as of (months)</t>
  </si>
  <si>
    <t>Paid Claims ($000) as of (months)</t>
  </si>
  <si>
    <t>Reported Claim Counts ($000) as of (months)</t>
  </si>
  <si>
    <t>Given the following information for an insurance company:</t>
  </si>
  <si>
    <t>Earned Car Years</t>
  </si>
  <si>
    <t>Earned Premium ($000)</t>
  </si>
  <si>
    <t>Reported Claims ($000)</t>
  </si>
  <si>
    <t>Selected CDF</t>
  </si>
  <si>
    <t>•	The company first started writing business in 2011.</t>
  </si>
  <si>
    <t>•	The mix of business has not changed.</t>
  </si>
  <si>
    <t>•	Significant rate changes have occurred over the past four years.</t>
  </si>
  <si>
    <t>•	Policies are annual and are written uniformly throughout the year.</t>
  </si>
  <si>
    <t xml:space="preserve">Calculate the IBNR for accident year 2014 using the Cape Cod technique, incorporating adjustments for claims trend and on-leveling of premium. Justify the selection of claims trend. </t>
  </si>
  <si>
    <t>A hospital system self-insures its professional liability exposure. The following information is given:</t>
  </si>
  <si>
    <t>Calendar Year</t>
  </si>
  <si>
    <t>Average Occupied Beds and Outpatient Visits</t>
  </si>
  <si>
    <t>•	The expected average occupied beds and outpatient visits for 2015 = 575.</t>
  </si>
  <si>
    <t>•	The pure premium trend= 4.0% .</t>
  </si>
  <si>
    <t xml:space="preserve">Estimate ultimate claims for the 2015 accident year using the expected claims technique and justify the expected pure premium selection. </t>
  </si>
  <si>
    <t>The following information is provided for an unpaid claims analysis with data evaluated as of June 30, 2014.</t>
  </si>
  <si>
    <t>Paid Claims</t>
  </si>
  <si>
    <t>Reported Claims</t>
  </si>
  <si>
    <t>Paid Development Technique</t>
  </si>
  <si>
    <t>Reported Development Technique</t>
  </si>
  <si>
    <t>Paid Bornhuetter-Ferguson Technique</t>
  </si>
  <si>
    <t>Selected Ultimate Claims</t>
  </si>
  <si>
    <t>•	All figures are in millions of dollars.</t>
  </si>
  <si>
    <t>•	The a priori ultimate claims estimate is the same for all accident years</t>
  </si>
  <si>
    <t>•	There is no development of claims after 48 months.</t>
  </si>
  <si>
    <t>Estimate ultimate claims for each accident year using the reported Bornhuetter-Ferguson technique.</t>
  </si>
  <si>
    <t>Discuss the appropriateness of the selected ultimate claims for each accident year.</t>
  </si>
  <si>
    <t>Estimate ultimate claims for accident year 2014 using one iteration of the reported Benktander technique.</t>
  </si>
  <si>
    <t>Explain how the unpaid claim estimate for accident year 2014 will change during successive iterations of the reported Benktander technique.</t>
  </si>
  <si>
    <t>Given the following data as of December 31, 2014:</t>
  </si>
  <si>
    <t>Calendar/Accident Year 2014 Information:</t>
  </si>
  <si>
    <t>Exposure Units</t>
  </si>
  <si>
    <t>Selected Ultimate Trended Frequency per 100 Exposure Units</t>
  </si>
  <si>
    <t>Selected 12-Ultimate Reported Claims Development Factor</t>
  </si>
  <si>
    <t>Selected 12-Ultimate Paid Claims Development Factor</t>
  </si>
  <si>
    <t>Selected 12-Ultimate Reported Claim Count Development Factor</t>
  </si>
  <si>
    <t>Expected Loss Ratio</t>
  </si>
  <si>
    <t>Rate per 1,000 Exposure Units</t>
  </si>
  <si>
    <t>Additional Information</t>
  </si>
  <si>
    <t>Accident Year 2012 Selected Ultimate Severity</t>
  </si>
  <si>
    <t xml:space="preserve">Severity Trend </t>
  </si>
  <si>
    <t>Reported Claims as of (months) in $000</t>
  </si>
  <si>
    <t>Paid Claims as of (months) in $000</t>
  </si>
  <si>
    <t>For accident year 2014, calculate the ultimate claims estimate under each of the following techniques:
i.	Frequency-Severity Technique
ii.	Reported Claims Development Technique
iii.	Paid Claims Development Technique
iv.	Reported Bornhuetter-Ferguson Technique</t>
  </si>
  <si>
    <t>For each of the techniques listed in part a. above, briefly discuss whether the technique is appropriate to select the ultimate claims estimate for accident year 2014.</t>
  </si>
  <si>
    <t>12 months</t>
  </si>
  <si>
    <t>24 months</t>
  </si>
  <si>
    <t>36 months</t>
  </si>
  <si>
    <t>Cumulative Closed Claim Counts</t>
  </si>
  <si>
    <t>Cumulative Paid Claims ($000)</t>
  </si>
  <si>
    <t>Ultimate Claim Counts</t>
  </si>
  <si>
    <t>•	The latest diagonal is representative of current claim adjusting practices.</t>
  </si>
  <si>
    <t>•	There is no development beyond 36 months.</t>
  </si>
  <si>
    <t>•	Annual severity trend is 4%.</t>
  </si>
  <si>
    <t>Using the disposal rate frequency-severity technique, calculate the ultimate claims.</t>
  </si>
  <si>
    <t>Assume accident year 2013 experienced a one-time increase in the severity of claim payments with no impact on frequency or disposal rates. Briefly discuss two adjustments to the disposal rate frequency-severity technique that would be appropriate in this scenario.</t>
  </si>
  <si>
    <t>Cumulative Reported Claims ($000) as of (months)</t>
  </si>
  <si>
    <t>Cumulative Reported Claim Counts  ($000) as of (months)</t>
  </si>
  <si>
    <t>Cumulative Paid Claims ($000) as of (months)</t>
  </si>
  <si>
    <t>Cumulative Closed Claim Counts  ($000) as of (months)</t>
  </si>
  <si>
    <t>Case Outstanding ($000) as of (months)</t>
  </si>
  <si>
    <t>Open Claim Counts  ($000) as of (months)</t>
  </si>
  <si>
    <t>•	There are no partial payments.</t>
  </si>
  <si>
    <t>•	Assume no reported development after 36 months</t>
  </si>
  <si>
    <t>•	Assume an annual severity trend of 5%.</t>
  </si>
  <si>
    <t>Assess the appropriateness of using the reported development technique for calculating ultimate claims given the data above.</t>
  </si>
  <si>
    <t>Estimate ultimate claims for accident year 2014 using a Berquist-Sherman case outstanding adjustment.</t>
  </si>
  <si>
    <t>Briefly explain how the Berquist-Sherman case outstanding adjustment can be considered in the reported Bornhuetter-Ferguson technique.</t>
  </si>
  <si>
    <t>Discuss how to adjust one of the development techniques above to make it appropriate for this company.</t>
  </si>
  <si>
    <t>The following information is available for an insurance company:</t>
  </si>
  <si>
    <t>Paid Claims Gross of Salvage &amp; Subrogation ($000)</t>
  </si>
  <si>
    <t>Received Salvage &amp; Subrogation ($000)</t>
  </si>
  <si>
    <t>•	No development occurs beyond 36 months for paid claims.</t>
  </si>
  <si>
    <t>•	No development occurs beyond 24 months for received salvage and subrogation.</t>
  </si>
  <si>
    <t xml:space="preserve">Calculate ultimate claims net of salvage and subrogation for all accident years using a ratio approach. </t>
  </si>
  <si>
    <t>Discuss why the classical technique is not appropriate to estimate unpaid ULAE in this scenario.</t>
  </si>
  <si>
    <t>Estimate unpaid ULAE as of December 31, 2014 using an alternative technique that corrects for the issue identified in part a. above. Justify both the approach used and the selected ULAE ratio.</t>
  </si>
  <si>
    <t>Year</t>
  </si>
  <si>
    <t>Paid ULAE</t>
  </si>
  <si>
    <t>IBNR as of December 31, 2014</t>
  </si>
  <si>
    <t xml:space="preserve">Reported Claims </t>
  </si>
  <si>
    <t>Ultimate on Claims Reported in Calendar Year</t>
  </si>
  <si>
    <t>•	Case outstanding at December 31, 2014 is $205,520.</t>
  </si>
  <si>
    <t>•	Total IBNR at December 31, 2014 is $111,853.</t>
  </si>
  <si>
    <t>Exam 5 - Spring 2015</t>
  </si>
  <si>
    <t>•	The expense fee is $80 per policy.</t>
  </si>
  <si>
    <t>•	All policies written from January 1, 2014 onwards had an annual policy term.</t>
  </si>
  <si>
    <t>Closed Claim Counts ($000) as of (months)</t>
  </si>
  <si>
    <t>•	The 36 to ultimate reported claims development factor= 1.05.</t>
  </si>
  <si>
    <t>12 Months</t>
  </si>
  <si>
    <t>24 Months</t>
  </si>
  <si>
    <t>36 Months</t>
  </si>
  <si>
    <t>An insurance company recently implemented a new initiative to prioritize the settlement of smaller claims.</t>
  </si>
  <si>
    <t>This initiative has resulted in faster settlement of smaller claims.</t>
  </si>
  <si>
    <t>Discuss why it may not be appropriate for this company to use the following techniques to estimate ultimate claims:</t>
  </si>
  <si>
    <t>i</t>
  </si>
  <si>
    <t>ii</t>
  </si>
  <si>
    <t>The annual premium exponential trend fit based on data for the 12 months ending each quarter</t>
  </si>
  <si>
    <t>evaluated through December 31, 2014 is as follows:</t>
  </si>
  <si>
    <t>An insurer is considering changing the exposure base for a commercial auto line of business to one of the following:</t>
  </si>
  <si>
    <t>Annual fuel expense</t>
  </si>
  <si>
    <t>Number of miles driven</t>
  </si>
  <si>
    <t>This problem is outdated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</si>
</sst>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0.0%"/>
    <numFmt numFmtId="166" formatCode="0.0"/>
    <numFmt numFmtId="167" formatCode="[$-409]mmmm\ d\,\ yyyy;@"/>
    <numFmt numFmtId="168" formatCode="&quot;$&quot;#,##0.00"/>
    <numFmt numFmtId="169"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u/>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5" tint="0.399975585192419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9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5"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0" xfId="0" applyFont="1" applyFill="1" applyAlignment="1">
      <alignment horizontal="left" wrapText="1"/>
    </xf>
    <xf numFmtId="0" fontId="11" fillId="2" borderId="14" xfId="0" applyFont="1" applyFill="1" applyBorder="1" applyAlignment="1">
      <alignment horizontal="left"/>
    </xf>
    <xf numFmtId="0" fontId="11" fillId="2" borderId="14" xfId="0" applyFont="1" applyFill="1" applyBorder="1" applyAlignment="1">
      <alignment horizontal="center"/>
    </xf>
    <xf numFmtId="2" fontId="11" fillId="2" borderId="14" xfId="0" applyNumberFormat="1" applyFont="1" applyFill="1" applyBorder="1" applyAlignment="1">
      <alignment horizontal="center"/>
    </xf>
    <xf numFmtId="0" fontId="11" fillId="2" borderId="0" xfId="0" applyFont="1" applyFill="1" applyAlignment="1">
      <alignment horizontal="center"/>
    </xf>
    <xf numFmtId="166" fontId="11" fillId="2" borderId="14" xfId="0" applyNumberFormat="1" applyFont="1" applyFill="1" applyBorder="1" applyAlignment="1">
      <alignment horizontal="center"/>
    </xf>
    <xf numFmtId="0" fontId="11" fillId="2" borderId="14" xfId="0" quotePrefix="1" applyFont="1" applyFill="1" applyBorder="1" applyAlignment="1">
      <alignment horizontal="left"/>
    </xf>
    <xf numFmtId="0" fontId="11" fillId="2" borderId="14" xfId="0" quotePrefix="1" applyFont="1" applyFill="1" applyBorder="1" applyAlignment="1">
      <alignment horizontal="center"/>
    </xf>
    <xf numFmtId="167" fontId="11" fillId="2" borderId="14" xfId="0" applyNumberFormat="1" applyFont="1" applyFill="1" applyBorder="1" applyAlignment="1">
      <alignment horizontal="center"/>
    </xf>
    <xf numFmtId="167" fontId="11" fillId="2" borderId="0" xfId="0" applyNumberFormat="1" applyFont="1" applyFill="1" applyAlignment="1">
      <alignment horizontal="center"/>
    </xf>
    <xf numFmtId="0" fontId="11" fillId="2" borderId="0" xfId="0" quotePrefix="1" applyFont="1" applyFill="1" applyAlignment="1">
      <alignment horizontal="center"/>
    </xf>
    <xf numFmtId="167" fontId="11" fillId="2" borderId="14" xfId="0" quotePrefix="1" applyNumberFormat="1" applyFont="1" applyFill="1" applyBorder="1" applyAlignment="1">
      <alignment horizontal="center"/>
    </xf>
    <xf numFmtId="168" fontId="11" fillId="2" borderId="14" xfId="0" quotePrefix="1" applyNumberFormat="1" applyFont="1" applyFill="1" applyBorder="1" applyAlignment="1">
      <alignment horizontal="center"/>
    </xf>
    <xf numFmtId="0" fontId="11" fillId="2" borderId="14" xfId="0" quotePrefix="1" applyFont="1" applyFill="1" applyBorder="1" applyAlignment="1">
      <alignment horizontal="center" wrapText="1"/>
    </xf>
    <xf numFmtId="10" fontId="11" fillId="2" borderId="0" xfId="0" applyNumberFormat="1" applyFont="1" applyFill="1" applyAlignment="1">
      <alignment horizontal="left"/>
    </xf>
    <xf numFmtId="0" fontId="11" fillId="2" borderId="14" xfId="0" applyFont="1" applyFill="1" applyBorder="1" applyAlignment="1">
      <alignment horizontal="center" wrapText="1"/>
    </xf>
    <xf numFmtId="10" fontId="11" fillId="2" borderId="14" xfId="0" applyNumberFormat="1" applyFont="1" applyFill="1" applyBorder="1" applyAlignment="1">
      <alignment horizontal="center"/>
    </xf>
    <xf numFmtId="0" fontId="11" fillId="2" borderId="0" xfId="0" applyFont="1" applyFill="1"/>
    <xf numFmtId="0" fontId="11" fillId="2" borderId="14" xfId="0" applyFont="1" applyFill="1" applyBorder="1" applyAlignment="1" applyProtection="1">
      <alignment horizontal="center"/>
      <protection locked="0"/>
    </xf>
    <xf numFmtId="9" fontId="11" fillId="2" borderId="14" xfId="0" applyNumberFormat="1" applyFont="1" applyFill="1" applyBorder="1" applyAlignment="1" applyProtection="1">
      <alignment horizontal="center"/>
      <protection locked="0"/>
    </xf>
    <xf numFmtId="9" fontId="11" fillId="2" borderId="14" xfId="0" applyNumberFormat="1" applyFont="1" applyFill="1" applyBorder="1" applyAlignment="1">
      <alignment horizontal="center"/>
    </xf>
    <xf numFmtId="164" fontId="11" fillId="2" borderId="0" xfId="0" applyNumberFormat="1" applyFont="1" applyFill="1" applyAlignment="1">
      <alignment horizontal="left"/>
    </xf>
    <xf numFmtId="164" fontId="11" fillId="2" borderId="14" xfId="0" applyNumberFormat="1" applyFont="1" applyFill="1" applyBorder="1" applyAlignment="1">
      <alignment horizontal="center"/>
    </xf>
    <xf numFmtId="3" fontId="11" fillId="2" borderId="0" xfId="0" applyNumberFormat="1" applyFont="1" applyFill="1" applyAlignment="1">
      <alignment horizontal="left"/>
    </xf>
    <xf numFmtId="3" fontId="11" fillId="2" borderId="14" xfId="0" applyNumberFormat="1" applyFont="1" applyFill="1" applyBorder="1" applyAlignment="1">
      <alignment horizontal="center"/>
    </xf>
    <xf numFmtId="9" fontId="11" fillId="2" borderId="0" xfId="0" applyNumberFormat="1" applyFont="1" applyFill="1" applyAlignment="1">
      <alignment horizontal="left"/>
    </xf>
    <xf numFmtId="169" fontId="11" fillId="2" borderId="14" xfId="0" applyNumberFormat="1" applyFont="1" applyFill="1" applyBorder="1" applyAlignment="1">
      <alignment horizontal="left"/>
    </xf>
    <xf numFmtId="3" fontId="11" fillId="2" borderId="0" xfId="0" applyNumberFormat="1" applyFont="1" applyFill="1" applyAlignment="1">
      <alignment horizontal="center"/>
    </xf>
    <xf numFmtId="0" fontId="13" fillId="2" borderId="0" xfId="0" applyFont="1" applyFill="1" applyAlignment="1">
      <alignment horizontal="center"/>
    </xf>
    <xf numFmtId="169" fontId="11" fillId="2" borderId="14" xfId="0" applyNumberFormat="1" applyFont="1" applyFill="1" applyBorder="1" applyAlignment="1">
      <alignment horizontal="center"/>
    </xf>
    <xf numFmtId="0" fontId="11" fillId="2" borderId="6" xfId="0" applyFont="1" applyFill="1" applyBorder="1" applyAlignment="1">
      <alignment horizontal="left" wrapText="1"/>
    </xf>
    <xf numFmtId="0" fontId="11" fillId="2" borderId="17" xfId="0" applyFont="1" applyFill="1" applyBorder="1" applyAlignment="1">
      <alignment horizontal="center"/>
    </xf>
    <xf numFmtId="0" fontId="13" fillId="2" borderId="0" xfId="0" applyFont="1" applyFill="1" applyAlignment="1">
      <alignment horizontal="center" wrapText="1"/>
    </xf>
    <xf numFmtId="0" fontId="13" fillId="2" borderId="17" xfId="0" applyFont="1" applyFill="1" applyBorder="1" applyAlignment="1">
      <alignment horizontal="center" wrapText="1"/>
    </xf>
    <xf numFmtId="0" fontId="11" fillId="2" borderId="18" xfId="0" applyFont="1" applyFill="1" applyBorder="1" applyAlignment="1">
      <alignment horizontal="left"/>
    </xf>
    <xf numFmtId="0" fontId="11" fillId="2" borderId="0" xfId="0" applyFont="1" applyFill="1" applyAlignment="1">
      <alignment horizontal="left" wrapText="1"/>
    </xf>
    <xf numFmtId="0" fontId="11" fillId="2" borderId="0" xfId="0" applyFont="1" applyFill="1" applyAlignment="1">
      <alignment horizontal="left"/>
    </xf>
    <xf numFmtId="0" fontId="11" fillId="2" borderId="14" xfId="0" applyFont="1" applyFill="1" applyBorder="1" applyAlignment="1">
      <alignment horizontal="center" wrapText="1"/>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wrapText="1"/>
    </xf>
    <xf numFmtId="0" fontId="11" fillId="2" borderId="14" xfId="0" applyFont="1" applyFill="1" applyBorder="1" applyAlignment="1">
      <alignment horizontal="center"/>
    </xf>
    <xf numFmtId="0" fontId="11" fillId="2" borderId="12" xfId="0" applyFont="1" applyFill="1" applyBorder="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3" fillId="2" borderId="0" xfId="0" applyFont="1" applyFill="1" applyAlignment="1">
      <alignment horizontal="center"/>
    </xf>
    <xf numFmtId="0" fontId="11" fillId="2" borderId="14" xfId="0" applyFont="1" applyFill="1" applyBorder="1" applyAlignment="1">
      <alignment horizontal="center" wrapText="1"/>
    </xf>
    <xf numFmtId="0" fontId="11" fillId="2" borderId="19"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Alignment="1">
      <alignment horizontal="center" wrapText="1"/>
    </xf>
    <xf numFmtId="0" fontId="11" fillId="2" borderId="0" xfId="0" applyFont="1" applyFill="1" applyAlignment="1"/>
    <xf numFmtId="167" fontId="11" fillId="2" borderId="14" xfId="0" applyNumberFormat="1" applyFont="1" applyFill="1" applyBorder="1" applyAlignment="1">
      <alignment horizontal="center" vertical="center" wrapText="1"/>
    </xf>
    <xf numFmtId="0" fontId="2" fillId="4" borderId="3" xfId="0" applyFont="1" applyFill="1" applyBorder="1"/>
  </cellXfs>
  <cellStyles count="4">
    <cellStyle name="Hyperlink" xfId="2" builtinId="8"/>
    <cellStyle name="Normal" xfId="0" builtinId="0"/>
    <cellStyle name="Normal 2" xfId="3"/>
    <cellStyle name="Percent" xfId="1" builtinId="5"/>
  </cellStyles>
  <dxfs count="8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2"/>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IF(SUM(IF(M8:S32="",0,1))=0,"",SUM(M8:S32))</f>
        <v>0</v>
      </c>
      <c r="O2" s="13" t="s">
        <v>14</v>
      </c>
      <c r="P2" s="6">
        <f>IF(M2="","",M2/M3)</f>
        <v>0</v>
      </c>
    </row>
    <row r="3" spans="1:22" x14ac:dyDescent="0.25">
      <c r="L3" s="20" t="s">
        <v>31</v>
      </c>
      <c r="M3" s="21">
        <f>SUM(B8:B32)</f>
        <v>57.25</v>
      </c>
    </row>
    <row r="5" spans="1:22" ht="23.25" x14ac:dyDescent="0.35">
      <c r="A5" s="15" t="s">
        <v>332</v>
      </c>
      <c r="B5" s="12"/>
      <c r="C5" s="12"/>
      <c r="D5" s="12"/>
      <c r="E5" s="12"/>
      <c r="F5" s="12"/>
      <c r="G5" s="12"/>
      <c r="H5" s="12"/>
      <c r="I5" s="12"/>
      <c r="J5" s="12"/>
      <c r="K5" s="12"/>
      <c r="L5" s="12"/>
      <c r="M5" s="12"/>
      <c r="N5" s="12"/>
      <c r="O5" s="12"/>
      <c r="P5" s="12"/>
      <c r="Q5" s="12"/>
      <c r="R5" s="12"/>
      <c r="S5" s="12"/>
    </row>
    <row r="6" spans="1:22" ht="15.75" x14ac:dyDescent="0.25">
      <c r="A6" s="1"/>
      <c r="B6" s="79" t="s">
        <v>9</v>
      </c>
      <c r="C6" s="2" t="s">
        <v>1</v>
      </c>
      <c r="D6" s="2"/>
      <c r="E6" s="2"/>
      <c r="F6" s="2"/>
      <c r="G6" s="2"/>
      <c r="H6" s="2"/>
      <c r="I6" s="2"/>
      <c r="J6" s="1"/>
      <c r="L6" s="4" t="s">
        <v>11</v>
      </c>
      <c r="M6" s="2" t="s">
        <v>1</v>
      </c>
      <c r="N6" s="2"/>
      <c r="O6" s="2"/>
      <c r="P6" s="2"/>
      <c r="Q6" s="2"/>
      <c r="R6" s="2"/>
      <c r="S6" s="2"/>
    </row>
    <row r="7" spans="1:22" x14ac:dyDescent="0.25">
      <c r="A7" s="3" t="s">
        <v>0</v>
      </c>
      <c r="B7" s="79"/>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1.5</v>
      </c>
      <c r="C8" s="11">
        <v>1.5</v>
      </c>
      <c r="D8" s="11"/>
      <c r="E8" s="11"/>
      <c r="F8" s="11"/>
      <c r="G8" s="11"/>
      <c r="H8" s="11"/>
      <c r="I8" s="11"/>
      <c r="J8" s="10" t="str">
        <f ca="1">INDIRECT("'"&amp;A8&amp;"'!B1")</f>
        <v>Incomplete</v>
      </c>
      <c r="L8" s="14">
        <f>A8</f>
        <v>1</v>
      </c>
      <c r="M8" s="11" cm="1">
        <f t="array" ref="M8">IFERROR(INDEX('1'!$A:$A,MATCH(M$7,'1'!$A:$A,FALSE)+2),"")</f>
        <v>0</v>
      </c>
      <c r="N8" s="11" t="str" cm="1">
        <f t="array" ref="N8">IFERROR(INDEX('1'!$A:$A,MATCH(N$7,'1'!$A:$A,FALSE)+2),"")</f>
        <v/>
      </c>
      <c r="O8" s="11" t="str" cm="1">
        <f t="array" ref="O8">IFERROR(INDEX('1'!$A:$A,MATCH(O$7,'1'!$A:$A,FALSE)+2),"")</f>
        <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2" si="0">SUM(C9:I9)</f>
        <v>2</v>
      </c>
      <c r="C9" s="11">
        <v>2</v>
      </c>
      <c r="D9" s="11"/>
      <c r="E9" s="11"/>
      <c r="F9" s="11"/>
      <c r="G9" s="11"/>
      <c r="H9" s="11"/>
      <c r="I9" s="11"/>
      <c r="J9" s="10" t="str">
        <f t="shared" ref="J9:J26" ca="1" si="1">INDIRECT("'"&amp;A9&amp;"'!B1")</f>
        <v>Incomplete</v>
      </c>
      <c r="L9" s="14">
        <f t="shared" ref="L9:L26" si="2">A9</f>
        <v>2</v>
      </c>
      <c r="M9" s="11" cm="1">
        <f t="array" ref="M9">IFERROR(INDEX('2'!$A:$A,MATCH(M$7,'2'!$A:$A,FALSE)+2),"")</f>
        <v>0</v>
      </c>
      <c r="N9" s="11" t="str" cm="1">
        <f t="array" ref="N9">IFERROR(INDEX('2'!$A:$A,MATCH(N$7,'2'!$A:$A,FALSE)+2),"")</f>
        <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3</v>
      </c>
      <c r="C10" s="11">
        <v>1.25</v>
      </c>
      <c r="D10" s="11">
        <v>1.25</v>
      </c>
      <c r="E10" s="11">
        <v>0.5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2.25</v>
      </c>
      <c r="C11" s="11">
        <v>2.25</v>
      </c>
      <c r="D11" s="11"/>
      <c r="E11" s="11"/>
      <c r="F11" s="11"/>
      <c r="G11" s="11"/>
      <c r="H11" s="11"/>
      <c r="I11" s="11"/>
      <c r="J11" s="10" t="str">
        <f t="shared" ca="1" si="1"/>
        <v>Incomplete</v>
      </c>
      <c r="L11" s="14">
        <f t="shared" si="2"/>
        <v>4</v>
      </c>
      <c r="M11" s="11" cm="1">
        <f t="array" ref="M11">IFERROR(INDEX('4'!$A:$A,MATCH(M$7,'4'!$A:$A,FALSE)+2),"")</f>
        <v>0</v>
      </c>
      <c r="N11" s="11" t="str" cm="1">
        <f t="array" ref="N11">IFERROR(INDEX('4'!$A:$A,MATCH(N$7,'4'!$A:$A,FALSE)+2),"")</f>
        <v/>
      </c>
      <c r="O11" s="11" t="str" cm="1">
        <f t="array" ref="O11">IFERROR(INDEX('4'!$A:$A,MATCH(O$7,'4'!$A:$A,FALSE)+2),"")</f>
        <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2.5</v>
      </c>
      <c r="C12" s="11">
        <v>0.75</v>
      </c>
      <c r="D12" s="11">
        <v>1.25</v>
      </c>
      <c r="E12" s="11">
        <v>0.5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1.5</v>
      </c>
      <c r="C13" s="11">
        <v>0.5</v>
      </c>
      <c r="D13" s="11">
        <v>0.5</v>
      </c>
      <c r="E13" s="11">
        <v>0.5</v>
      </c>
      <c r="F13" s="11"/>
      <c r="G13" s="11"/>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2.5</v>
      </c>
      <c r="C14" s="11">
        <v>1</v>
      </c>
      <c r="D14" s="11">
        <v>0.5</v>
      </c>
      <c r="E14" s="11">
        <v>1</v>
      </c>
      <c r="F14" s="11"/>
      <c r="G14" s="11"/>
      <c r="H14" s="11"/>
      <c r="I14" s="11"/>
      <c r="J14" s="10" t="str">
        <f t="shared" ca="1" si="1"/>
        <v>Incomplete</v>
      </c>
      <c r="L14" s="14">
        <f t="shared" si="2"/>
        <v>7</v>
      </c>
      <c r="M14" s="11" cm="1">
        <f t="array" ref="M14">IFERROR(INDEX('7'!$A:$A,MATCH(M$7,'7'!$A:$A,FALSE)+2),"")</f>
        <v>0</v>
      </c>
      <c r="N14" s="11" cm="1">
        <f t="array" ref="N14">IFERROR(INDEX('7'!$A:$A,MATCH(N$7,'7'!$A:$A,FALSE)+2),"")</f>
        <v>0</v>
      </c>
      <c r="O14" s="11" cm="1">
        <f t="array" ref="O14">IFERROR(INDEX('7'!$A:$A,MATCH(O$7,'7'!$A:$A,FALSE)+2),"")</f>
        <v>0</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2.25</v>
      </c>
      <c r="C15" s="11">
        <v>1</v>
      </c>
      <c r="D15" s="11">
        <v>1.25</v>
      </c>
      <c r="E15" s="11"/>
      <c r="F15" s="11"/>
      <c r="G15" s="11"/>
      <c r="H15" s="11"/>
      <c r="I15" s="11"/>
      <c r="J15" s="10" t="str">
        <f t="shared" ca="1" si="1"/>
        <v>Incomplete</v>
      </c>
      <c r="L15" s="14">
        <f t="shared" si="2"/>
        <v>8</v>
      </c>
      <c r="M15" s="11" cm="1">
        <f t="array" ref="M15">IFERROR(INDEX('8'!$A:$A,MATCH(M$7,'8'!$A:$A,FALSE)+2),"")</f>
        <v>0</v>
      </c>
      <c r="N15" s="11" cm="1">
        <f t="array" ref="N15">IFERROR(INDEX('8'!$A:$A,MATCH(N$7,'8'!$A:$A,FALSE)+2),"")</f>
        <v>0</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1.25</v>
      </c>
      <c r="C16" s="11">
        <v>1.25</v>
      </c>
      <c r="D16" s="11"/>
      <c r="E16" s="11"/>
      <c r="F16" s="11"/>
      <c r="G16" s="11"/>
      <c r="H16" s="11"/>
      <c r="I16" s="11"/>
      <c r="J16" s="10" t="str">
        <f t="shared" ca="1" si="1"/>
        <v>Incomplete</v>
      </c>
      <c r="L16" s="14">
        <f t="shared" si="2"/>
        <v>9</v>
      </c>
      <c r="M16" s="11" cm="1">
        <f t="array" ref="M16">IFERROR(INDEX('9'!$A:$A,MATCH(M$7,'9'!$A:$A,FALSE)+2),"")</f>
        <v>0</v>
      </c>
      <c r="N16" s="11" t="str" cm="1">
        <f t="array" ref="N16">IFERROR(INDEX('9'!$A:$A,MATCH(N$7,'9'!$A:$A,FALSE)+2),"")</f>
        <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1.75</v>
      </c>
      <c r="C17" s="11">
        <v>1.25</v>
      </c>
      <c r="D17" s="11">
        <v>0.5</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5.75</v>
      </c>
      <c r="C18" s="11">
        <v>5.75</v>
      </c>
      <c r="D18" s="11"/>
      <c r="E18" s="11"/>
      <c r="F18" s="11"/>
      <c r="G18" s="11"/>
      <c r="H18" s="11"/>
      <c r="I18" s="11"/>
      <c r="J18" s="10" t="str">
        <f t="shared" ca="1" si="1"/>
        <v>Incomplete</v>
      </c>
      <c r="L18" s="14">
        <f t="shared" si="2"/>
        <v>11</v>
      </c>
      <c r="M18" s="11" cm="1">
        <f t="array" ref="M18">IFERROR(INDEX('11'!$A:$A,MATCH(M$7,'11'!$A:$A,FALSE)+2),"")</f>
        <v>0</v>
      </c>
      <c r="N18" s="11" t="str" cm="1">
        <f t="array" ref="N18">IFERROR(INDEX('11'!$A:$A,MATCH(N$7,'11'!$A:$A,FALSE)+2),"")</f>
        <v/>
      </c>
      <c r="O18" s="11" t="str" cm="1">
        <f t="array" ref="O18">IFERROR(INDEX('11'!$A:$A,MATCH(O$7,'11'!$A:$A,FALSE)+2),"")</f>
        <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1</v>
      </c>
      <c r="C19" s="11">
        <v>1</v>
      </c>
      <c r="D19" s="11"/>
      <c r="E19" s="11"/>
      <c r="F19" s="11"/>
      <c r="G19" s="11"/>
      <c r="H19" s="11"/>
      <c r="I19" s="11"/>
      <c r="J19" s="10" t="str">
        <f t="shared" ca="1" si="1"/>
        <v>Incomplete</v>
      </c>
      <c r="L19" s="14">
        <f t="shared" si="2"/>
        <v>12</v>
      </c>
      <c r="M19" s="11" cm="1">
        <f t="array" ref="M19">IFERROR(INDEX('12'!$A:$A,MATCH(M$7,'12'!$A:$A,FALSE)+2),"")</f>
        <v>0</v>
      </c>
      <c r="N19" s="11" t="str" cm="1">
        <f t="array" ref="N19">IFERROR(INDEX('12'!$A:$A,MATCH(N$7,'12'!$A:$A,FALSE)+2),"")</f>
        <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2.5</v>
      </c>
      <c r="C20" s="11">
        <v>0.5</v>
      </c>
      <c r="D20" s="11">
        <v>2</v>
      </c>
      <c r="E20" s="11"/>
      <c r="F20" s="11"/>
      <c r="G20" s="11"/>
      <c r="H20" s="11"/>
      <c r="I20" s="11"/>
      <c r="J20" s="10" t="str">
        <f t="shared" ca="1" si="1"/>
        <v>Incomplete</v>
      </c>
      <c r="L20" s="14">
        <f t="shared" si="2"/>
        <v>13</v>
      </c>
      <c r="M20" s="11" cm="1">
        <f t="array" ref="M20">IFERROR(INDEX('13'!$A:$A,MATCH(M$7,'13'!$A:$A,FALSE)+2),"")</f>
        <v>0</v>
      </c>
      <c r="N20" s="11" cm="1">
        <f t="array" ref="N20">IFERROR(INDEX('13'!$A:$A,MATCH(N$7,'13'!$A:$A,FALSE)+2),"")</f>
        <v>0</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2.5</v>
      </c>
      <c r="C21" s="11">
        <v>0.75</v>
      </c>
      <c r="D21" s="11">
        <v>0.75</v>
      </c>
      <c r="E21" s="11">
        <v>1</v>
      </c>
      <c r="F21" s="11"/>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1.5</v>
      </c>
      <c r="C22" s="11">
        <v>0.75</v>
      </c>
      <c r="D22" s="11">
        <v>0.75</v>
      </c>
      <c r="E22" s="11"/>
      <c r="F22" s="11"/>
      <c r="G22" s="11"/>
      <c r="H22" s="11"/>
      <c r="I22" s="11"/>
      <c r="J22" s="10" t="str">
        <f t="shared" ca="1" si="1"/>
        <v>Incomplete</v>
      </c>
      <c r="L22" s="14">
        <f t="shared" si="2"/>
        <v>15</v>
      </c>
      <c r="M22" s="11" cm="1">
        <f t="array" ref="M22">IFERROR(INDEX('15'!$A:$A,MATCH(M$7,'15'!$A:$A,FALSE)+2),"")</f>
        <v>0</v>
      </c>
      <c r="N22" s="11" cm="1">
        <f t="array" ref="N22">IFERROR(INDEX('15'!$A:$A,MATCH(N$7,'15'!$A:$A,FALSE)+2),"")</f>
        <v>0</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v>
      </c>
      <c r="C23" s="11">
        <v>1</v>
      </c>
      <c r="D23" s="11">
        <v>1</v>
      </c>
      <c r="E23" s="11"/>
      <c r="F23" s="11"/>
      <c r="G23" s="11"/>
      <c r="H23" s="11"/>
      <c r="I23" s="11"/>
      <c r="J23" s="10" t="str">
        <f t="shared" ca="1" si="1"/>
        <v>Incomplete</v>
      </c>
      <c r="L23" s="14">
        <f t="shared" si="2"/>
        <v>16</v>
      </c>
      <c r="M23" s="11" cm="1">
        <f t="array" ref="M23">IFERROR(INDEX('16'!$A:$A,MATCH(M$7,'16'!$A:$A,FALSE)+2),"")</f>
        <v>0</v>
      </c>
      <c r="N23" s="11" cm="1">
        <f t="array" ref="N23">IFERROR(INDEX('16'!$A:$A,MATCH(N$7,'16'!$A:$A,FALSE)+2),"")</f>
        <v>0</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2.75</v>
      </c>
      <c r="C24" s="11">
        <v>2.75</v>
      </c>
      <c r="D24" s="11"/>
      <c r="E24" s="11"/>
      <c r="F24" s="11"/>
      <c r="G24" s="11"/>
      <c r="H24" s="11"/>
      <c r="I24" s="11"/>
      <c r="J24" s="10" t="str">
        <f t="shared" ca="1" si="1"/>
        <v>Incomplete</v>
      </c>
      <c r="L24" s="14">
        <f t="shared" si="2"/>
        <v>17</v>
      </c>
      <c r="M24" s="11" cm="1">
        <f t="array" ref="M24">IFERROR(INDEX('17'!$A:$A,MATCH(M$7,'17'!$A:$A,FALSE)+2),"")</f>
        <v>0</v>
      </c>
      <c r="N24" s="11" t="str" cm="1">
        <f t="array" ref="N24">IFERROR(INDEX('17'!$A:$A,MATCH(N$7,'17'!$A:$A,FALSE)+2),"")</f>
        <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2.25</v>
      </c>
      <c r="C25" s="11">
        <v>2.25</v>
      </c>
      <c r="D25" s="11"/>
      <c r="E25" s="11"/>
      <c r="F25" s="11"/>
      <c r="G25" s="11"/>
      <c r="H25" s="11"/>
      <c r="I25" s="11"/>
      <c r="J25" s="10" t="str">
        <f t="shared" ca="1" si="1"/>
        <v>Incomplete</v>
      </c>
      <c r="L25" s="14">
        <f t="shared" si="2"/>
        <v>18</v>
      </c>
      <c r="M25" s="11" cm="1">
        <f t="array" ref="M25">IFERROR(INDEX('18'!$A:$A,MATCH(M$7,'18'!$A:$A,FALSE)+2),"")</f>
        <v>0</v>
      </c>
      <c r="N25" s="11" t="str" cm="1">
        <f t="array" ref="N25">IFERROR(INDEX('18'!$A:$A,MATCH(N$7,'18'!$A:$A,FALSE)+2),"")</f>
        <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3.25</v>
      </c>
      <c r="C26" s="11">
        <v>1</v>
      </c>
      <c r="D26" s="11">
        <v>1.5</v>
      </c>
      <c r="E26" s="11">
        <v>0.25</v>
      </c>
      <c r="F26" s="11">
        <v>0.5</v>
      </c>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cm="1">
        <f t="array" ref="P26">IFERROR(INDEX('19'!$A:$A,MATCH(P$7,'19'!$A:$A,FALSE)+2),"")</f>
        <v>0</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2.5</v>
      </c>
      <c r="C27" s="11">
        <v>1.5</v>
      </c>
      <c r="D27" s="11">
        <v>1</v>
      </c>
      <c r="E27" s="11"/>
      <c r="F27" s="11"/>
      <c r="G27" s="11"/>
      <c r="H27" s="11"/>
      <c r="I27" s="11"/>
      <c r="J27" s="10" t="str">
        <f t="shared" ref="J27:J32" ca="1" si="3">INDIRECT("'"&amp;A27&amp;"'!B1")</f>
        <v>Incomplete</v>
      </c>
      <c r="L27" s="14">
        <f t="shared" ref="L27:L32" si="4">A27</f>
        <v>20</v>
      </c>
      <c r="M27" s="11" cm="1">
        <f t="array" ref="M27">IFERROR(INDEX('20'!$A:$A,MATCH(M$7,'20'!$A:$A,FALSE)+2),"")</f>
        <v>0</v>
      </c>
      <c r="N27" s="11" cm="1">
        <f t="array" ref="N27">IFERROR(INDEX('20'!$A:$A,MATCH(N$7,'20'!$A:$A,FALSE)+2),"")</f>
        <v>0</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2.5</v>
      </c>
      <c r="C28" s="11">
        <v>2</v>
      </c>
      <c r="D28" s="11">
        <v>0.5</v>
      </c>
      <c r="E28" s="11"/>
      <c r="F28" s="11"/>
      <c r="G28" s="11"/>
      <c r="H28" s="11"/>
      <c r="I28" s="11"/>
      <c r="J28" s="10" t="str">
        <f t="shared" ca="1" si="3"/>
        <v>Incomplete</v>
      </c>
      <c r="L28" s="14">
        <f t="shared" si="4"/>
        <v>21</v>
      </c>
      <c r="M28" s="11" cm="1">
        <f t="array" ref="M28">IFERROR(INDEX('21'!$A:$A,MATCH(M$7,'21'!$A:$A,FALSE)+2),"")</f>
        <v>0</v>
      </c>
      <c r="N28" s="11" cm="1">
        <f t="array" ref="N28">IFERROR(INDEX('21'!$A:$A,MATCH(N$7,'21'!$A:$A,FALSE)+2),"")</f>
        <v>0</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2.5</v>
      </c>
      <c r="C29" s="11">
        <v>0.75</v>
      </c>
      <c r="D29" s="11">
        <v>1.5</v>
      </c>
      <c r="E29" s="11">
        <v>0.25</v>
      </c>
      <c r="F29" s="11"/>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1.5</v>
      </c>
      <c r="C30" s="11">
        <v>1</v>
      </c>
      <c r="D30" s="11">
        <v>0.5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2</v>
      </c>
      <c r="C31" s="11">
        <v>2</v>
      </c>
      <c r="D31" s="11"/>
      <c r="E31" s="11"/>
      <c r="F31" s="11"/>
      <c r="G31" s="11"/>
      <c r="H31" s="11"/>
      <c r="I31" s="11"/>
      <c r="J31" s="10" t="str">
        <f t="shared" ca="1" si="3"/>
        <v>Incomplete</v>
      </c>
      <c r="L31" s="14">
        <f t="shared" si="4"/>
        <v>24</v>
      </c>
      <c r="M31" s="11" cm="1">
        <f t="array" ref="M31">IFERROR(INDEX('24'!$A:$A,MATCH(M$7,'24'!$A:$A,FALSE)+2),"")</f>
        <v>0</v>
      </c>
      <c r="N31" s="11" t="str" cm="1">
        <f t="array" ref="N31">IFERROR(INDEX('24'!$A:$A,MATCH(N$7,'24'!$A:$A,FALSE)+2),"")</f>
        <v/>
      </c>
      <c r="O31" s="11" t="str" cm="1">
        <f t="array" ref="O31">IFERROR(INDEX('24'!$A:$A,MATCH(O$7,'24'!$A:$A,FALSE)+2),"")</f>
        <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2.25</v>
      </c>
      <c r="C32" s="11">
        <v>0.5</v>
      </c>
      <c r="D32" s="11">
        <v>1.75</v>
      </c>
      <c r="E32" s="11"/>
      <c r="F32" s="11"/>
      <c r="G32" s="11"/>
      <c r="H32" s="11"/>
      <c r="I32" s="11"/>
      <c r="J32" s="10" t="str">
        <f t="shared" ca="1" si="3"/>
        <v>Incomplete</v>
      </c>
      <c r="L32" s="14">
        <f t="shared" si="4"/>
        <v>25</v>
      </c>
      <c r="M32" s="11" cm="1">
        <f t="array" ref="M32">IFERROR(INDEX('25'!$A:$A,MATCH(M$7,'25'!$A:$A,FALSE)+2),"")</f>
        <v>0</v>
      </c>
      <c r="N32" s="11" cm="1">
        <f t="array" ref="N32">IFERROR(INDEX('25'!$A:$A,MATCH(N$7,'25'!$A:$A,FALSE)+2),"")</f>
        <v>0</v>
      </c>
      <c r="O32" s="11" t="str" cm="1">
        <f t="array" ref="O32">IFERROR(INDEX('25'!$A:$A,MATCH(O$7,'25'!$A:$A,FALSE)+2),"")</f>
        <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sheetData>
  <mergeCells count="1">
    <mergeCell ref="B6:B7"/>
  </mergeCells>
  <conditionalFormatting sqref="C8:I32">
    <cfRule type="containsBlanks" dxfId="86" priority="5">
      <formula>LEN(TRIM(C8))=0</formula>
    </cfRule>
  </conditionalFormatting>
  <conditionalFormatting sqref="J8:J32">
    <cfRule type="cellIs" dxfId="85" priority="15" operator="equal">
      <formula>"Finished"</formula>
    </cfRule>
    <cfRule type="cellIs" dxfId="84" priority="16" operator="equal">
      <formula>"Flag for Review"</formula>
    </cfRule>
    <cfRule type="cellIs" dxfId="83" priority="17" operator="equal">
      <formula>"Incomplete"</formula>
    </cfRule>
  </conditionalFormatting>
  <conditionalFormatting sqref="M8:S32">
    <cfRule type="expression" dxfId="82" priority="1">
      <formula>C8=""</formula>
    </cfRule>
    <cfRule type="expression" dxfId="81" priority="2">
      <formula>M8/C8&gt;=0.75</formula>
    </cfRule>
    <cfRule type="expression" dxfId="80" priority="3">
      <formula>M8/C8&gt;=0.65</formula>
    </cfRule>
    <cfRule type="expression" dxfId="79" priority="4">
      <formula>M8/C8&gt;=0</formula>
    </cfRule>
  </conditionalFormatting>
  <conditionalFormatting sqref="P2">
    <cfRule type="expression" dxfId="78" priority="54">
      <formula>LEN(P2)=0</formula>
    </cfRule>
    <cfRule type="cellIs" dxfId="77" priority="212" operator="greaterThanOrEqual">
      <formula>0.75</formula>
    </cfRule>
    <cfRule type="cellIs" dxfId="76" priority="213" operator="greaterThanOrEqual">
      <formula>0.65</formula>
    </cfRule>
    <cfRule type="cellIs" dxfId="75"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5"/>
  <sheetViews>
    <sheetView zoomScaleNormal="100" workbookViewId="0"/>
  </sheetViews>
  <sheetFormatPr defaultColWidth="9.140625" defaultRowHeight="15" x14ac:dyDescent="0.25"/>
  <cols>
    <col min="1" max="1" width="9.140625" style="24"/>
    <col min="2" max="2" width="19.28515625" style="24" customWidth="1"/>
    <col min="3" max="3" width="6" style="24" bestFit="1" customWidth="1"/>
    <col min="4" max="4" width="17" style="24" customWidth="1"/>
    <col min="5" max="5" width="22.7109375" style="24" customWidth="1"/>
    <col min="6" max="6" width="6" style="24" bestFit="1" customWidth="1"/>
    <col min="7" max="9" width="11.42578125" style="24" customWidth="1"/>
    <col min="10" max="16384" width="9.140625" style="24"/>
  </cols>
  <sheetData>
    <row r="1" spans="1:13" ht="15.95" customHeight="1" x14ac:dyDescent="0.25">
      <c r="A1" s="7">
        <v>1</v>
      </c>
      <c r="B1" s="27" t="s">
        <v>12</v>
      </c>
      <c r="C1" s="23"/>
      <c r="D1" s="94" t="s">
        <v>350</v>
      </c>
      <c r="E1" s="94"/>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1.5</v>
      </c>
      <c r="B4" s="33" t="s">
        <v>32</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2" t="s">
        <v>33</v>
      </c>
      <c r="C6" s="43" t="s">
        <v>34</v>
      </c>
      <c r="D6" s="33"/>
      <c r="E6" s="43" t="s">
        <v>40</v>
      </c>
      <c r="F6" s="43" t="s">
        <v>34</v>
      </c>
      <c r="G6" s="33"/>
      <c r="H6" s="33"/>
      <c r="I6" s="36"/>
      <c r="J6" s="31"/>
      <c r="K6" s="31"/>
      <c r="L6" s="31"/>
      <c r="M6" s="31"/>
    </row>
    <row r="7" spans="1:13" ht="15.95" customHeight="1" x14ac:dyDescent="0.25">
      <c r="A7" s="9"/>
      <c r="B7" s="42" t="s">
        <v>35</v>
      </c>
      <c r="C7" s="44">
        <v>1</v>
      </c>
      <c r="D7" s="33"/>
      <c r="E7" s="43">
        <v>0</v>
      </c>
      <c r="F7" s="44">
        <v>0.3</v>
      </c>
      <c r="G7" s="33"/>
      <c r="H7" s="33"/>
      <c r="I7" s="36"/>
      <c r="J7" s="31"/>
      <c r="K7" s="31"/>
      <c r="L7" s="31"/>
      <c r="M7" s="31"/>
    </row>
    <row r="8" spans="1:13" ht="15.95" customHeight="1" x14ac:dyDescent="0.25">
      <c r="A8" s="9"/>
      <c r="B8" s="42" t="s">
        <v>36</v>
      </c>
      <c r="C8" s="44">
        <v>1.07</v>
      </c>
      <c r="D8" s="33"/>
      <c r="E8" s="43" t="s">
        <v>41</v>
      </c>
      <c r="F8" s="44">
        <v>0.7</v>
      </c>
      <c r="G8" s="33"/>
      <c r="H8" s="33"/>
      <c r="I8" s="36"/>
      <c r="J8" s="31"/>
      <c r="K8" s="31"/>
      <c r="L8" s="31"/>
      <c r="M8" s="31"/>
    </row>
    <row r="9" spans="1:13" ht="15.95" customHeight="1" x14ac:dyDescent="0.25">
      <c r="A9" s="9"/>
      <c r="B9" s="42" t="s">
        <v>37</v>
      </c>
      <c r="C9" s="44">
        <v>1.18</v>
      </c>
      <c r="D9" s="33"/>
      <c r="E9" s="43" t="s">
        <v>42</v>
      </c>
      <c r="F9" s="44">
        <v>0.75</v>
      </c>
      <c r="G9" s="33"/>
      <c r="H9" s="33"/>
      <c r="I9" s="36"/>
      <c r="J9" s="31"/>
      <c r="K9" s="31"/>
      <c r="L9" s="31"/>
      <c r="M9" s="31"/>
    </row>
    <row r="10" spans="1:13" ht="15.95" customHeight="1" x14ac:dyDescent="0.25">
      <c r="A10" s="9"/>
      <c r="B10" s="42" t="s">
        <v>38</v>
      </c>
      <c r="C10" s="44">
        <v>0.82</v>
      </c>
      <c r="D10" s="33"/>
      <c r="E10" s="43">
        <v>2</v>
      </c>
      <c r="F10" s="44">
        <v>1.2</v>
      </c>
      <c r="G10" s="33"/>
      <c r="H10" s="33"/>
      <c r="I10" s="36"/>
      <c r="J10" s="31"/>
      <c r="K10" s="31"/>
      <c r="L10" s="31"/>
      <c r="M10" s="31"/>
    </row>
    <row r="11" spans="1:13" ht="15.95" customHeight="1" x14ac:dyDescent="0.25">
      <c r="A11" s="9"/>
      <c r="B11" s="42" t="s">
        <v>39</v>
      </c>
      <c r="C11" s="44">
        <v>1.25</v>
      </c>
      <c r="D11" s="33"/>
      <c r="E11" s="43">
        <v>3</v>
      </c>
      <c r="F11" s="44">
        <v>1.8</v>
      </c>
      <c r="G11" s="33"/>
      <c r="H11" s="33"/>
      <c r="I11" s="36"/>
      <c r="J11" s="31"/>
      <c r="K11" s="31"/>
      <c r="L11" s="31"/>
      <c r="M11" s="31"/>
    </row>
    <row r="12" spans="1:13" ht="15.95" customHeight="1" x14ac:dyDescent="0.25">
      <c r="A12" s="9"/>
      <c r="B12" s="33"/>
      <c r="C12" s="33"/>
      <c r="D12" s="33"/>
      <c r="E12" s="43">
        <v>4</v>
      </c>
      <c r="F12" s="44">
        <v>2.5</v>
      </c>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t="s">
        <v>43</v>
      </c>
      <c r="C14" s="33"/>
      <c r="D14" s="33"/>
      <c r="E14" s="33"/>
      <c r="F14" s="33"/>
      <c r="G14" s="33"/>
      <c r="H14" s="33"/>
      <c r="I14" s="36"/>
      <c r="J14" s="31"/>
      <c r="K14" s="31"/>
      <c r="L14" s="31"/>
      <c r="M14" s="31"/>
    </row>
    <row r="15" spans="1:13" ht="15.95" customHeight="1" x14ac:dyDescent="0.25">
      <c r="A15" s="9"/>
      <c r="B15" s="33" t="s">
        <v>44</v>
      </c>
      <c r="C15" s="33"/>
      <c r="D15" s="33"/>
      <c r="E15" s="33"/>
      <c r="F15" s="33"/>
      <c r="G15" s="33"/>
      <c r="H15" s="33"/>
      <c r="I15" s="36"/>
      <c r="J15" s="31"/>
      <c r="K15" s="31"/>
      <c r="L15" s="31"/>
      <c r="M15" s="31"/>
    </row>
    <row r="16" spans="1:13" ht="15.95" customHeight="1" x14ac:dyDescent="0.25">
      <c r="A16" s="9"/>
      <c r="B16" s="33" t="s">
        <v>45</v>
      </c>
      <c r="C16" s="33"/>
      <c r="D16" s="33"/>
      <c r="E16" s="33"/>
      <c r="F16" s="33"/>
      <c r="G16" s="33"/>
      <c r="H16" s="33"/>
      <c r="I16" s="36"/>
      <c r="J16" s="31"/>
      <c r="K16" s="31"/>
      <c r="L16" s="31"/>
      <c r="M16" s="31"/>
    </row>
    <row r="17" spans="1:13" ht="15.95" customHeight="1" x14ac:dyDescent="0.25">
      <c r="A17" s="9"/>
      <c r="B17" s="33" t="s">
        <v>46</v>
      </c>
      <c r="C17" s="33"/>
      <c r="D17" s="33"/>
      <c r="E17" s="33"/>
      <c r="F17" s="33"/>
      <c r="G17" s="33"/>
      <c r="H17" s="33"/>
      <c r="I17" s="36"/>
      <c r="J17" s="31"/>
      <c r="K17" s="31"/>
      <c r="L17" s="31"/>
      <c r="M17" s="31"/>
    </row>
    <row r="18" spans="1:13" ht="15.95" customHeight="1" x14ac:dyDescent="0.25">
      <c r="A18" s="28"/>
      <c r="B18" s="33" t="s">
        <v>333</v>
      </c>
      <c r="C18" s="33"/>
      <c r="D18" s="33"/>
      <c r="E18" s="33"/>
      <c r="F18" s="33"/>
      <c r="G18" s="33"/>
      <c r="H18" s="33"/>
      <c r="I18" s="36"/>
      <c r="J18" s="31"/>
      <c r="K18" s="31"/>
      <c r="L18" s="31"/>
      <c r="M18" s="31"/>
    </row>
    <row r="19" spans="1:13" ht="15.95" customHeight="1" x14ac:dyDescent="0.25">
      <c r="A19" s="28"/>
      <c r="B19" s="33" t="s">
        <v>47</v>
      </c>
      <c r="C19" s="33"/>
      <c r="D19" s="33"/>
      <c r="E19" s="33"/>
      <c r="F19" s="33"/>
      <c r="G19" s="33"/>
      <c r="H19" s="33"/>
      <c r="I19" s="36"/>
      <c r="J19" s="31"/>
      <c r="K19" s="31"/>
      <c r="L19" s="31"/>
      <c r="M19" s="31"/>
    </row>
    <row r="20" spans="1:13" ht="15.95" customHeight="1" x14ac:dyDescent="0.25">
      <c r="A20" s="28"/>
      <c r="B20" s="33" t="s">
        <v>48</v>
      </c>
      <c r="C20" s="33"/>
      <c r="D20" s="33"/>
      <c r="E20" s="33"/>
      <c r="F20" s="33"/>
      <c r="G20" s="33"/>
      <c r="H20" s="33"/>
      <c r="I20" s="36"/>
      <c r="J20" s="31"/>
      <c r="K20" s="31"/>
      <c r="L20" s="31"/>
      <c r="M20" s="31"/>
    </row>
    <row r="21" spans="1:13" ht="15.95" customHeight="1" x14ac:dyDescent="0.25">
      <c r="A21" s="28"/>
      <c r="B21" s="33" t="s">
        <v>49</v>
      </c>
      <c r="C21" s="33"/>
      <c r="D21" s="33"/>
      <c r="E21" s="33"/>
      <c r="F21" s="33"/>
      <c r="G21" s="33"/>
      <c r="H21" s="33"/>
      <c r="I21" s="36"/>
      <c r="J21" s="31"/>
      <c r="K21" s="31"/>
      <c r="L21" s="31"/>
      <c r="M21" s="31"/>
    </row>
    <row r="22" spans="1:13" ht="15.95" customHeight="1" x14ac:dyDescent="0.25">
      <c r="A22" s="28"/>
      <c r="B22" s="33"/>
      <c r="C22" s="33"/>
      <c r="D22" s="33"/>
      <c r="E22" s="33"/>
      <c r="F22" s="33"/>
      <c r="G22" s="33"/>
      <c r="H22" s="33"/>
      <c r="I22" s="36"/>
      <c r="J22" s="31"/>
      <c r="K22" s="31"/>
      <c r="L22" s="31"/>
      <c r="M22" s="31"/>
    </row>
    <row r="23" spans="1:13" ht="15.95" customHeight="1" x14ac:dyDescent="0.25">
      <c r="A23" s="28"/>
      <c r="B23" s="33" t="s">
        <v>50</v>
      </c>
      <c r="C23" s="33"/>
      <c r="D23" s="33"/>
      <c r="E23" s="33"/>
      <c r="F23" s="33"/>
      <c r="G23" s="33"/>
      <c r="H23" s="33"/>
      <c r="I23" s="36"/>
      <c r="J23" s="31"/>
      <c r="K23" s="31"/>
      <c r="L23" s="31"/>
      <c r="M23" s="31"/>
    </row>
    <row r="24" spans="1:13" ht="15.95" customHeight="1" x14ac:dyDescent="0.25">
      <c r="A24" s="28"/>
      <c r="B24" s="33"/>
      <c r="C24" s="33"/>
      <c r="D24" s="33"/>
      <c r="E24" s="33"/>
      <c r="F24" s="33"/>
      <c r="G24" s="33"/>
      <c r="H24" s="33"/>
      <c r="I24" s="36"/>
      <c r="J24" s="31"/>
      <c r="K24" s="31"/>
      <c r="L24" s="31"/>
      <c r="M24" s="31"/>
    </row>
    <row r="25" spans="1:13" ht="15.95" customHeight="1" x14ac:dyDescent="0.25">
      <c r="A25" s="28"/>
      <c r="B25" s="33" t="s">
        <v>51</v>
      </c>
      <c r="C25" s="33"/>
      <c r="D25" s="33"/>
      <c r="E25" s="33"/>
      <c r="F25" s="33"/>
      <c r="G25" s="33"/>
      <c r="H25" s="33"/>
      <c r="I25" s="36"/>
      <c r="J25" s="31"/>
      <c r="K25" s="31"/>
      <c r="L25" s="31"/>
      <c r="M25" s="31"/>
    </row>
    <row r="26" spans="1:13" ht="15.95" customHeight="1" x14ac:dyDescent="0.25">
      <c r="A26" s="28"/>
      <c r="B26" s="33" t="s">
        <v>52</v>
      </c>
      <c r="C26" s="33"/>
      <c r="D26" s="33"/>
      <c r="E26" s="33"/>
      <c r="F26" s="33"/>
      <c r="G26" s="33"/>
      <c r="H26" s="33"/>
      <c r="I26" s="36"/>
      <c r="J26" s="31"/>
      <c r="K26" s="31"/>
      <c r="L26" s="31"/>
      <c r="M26" s="31"/>
    </row>
    <row r="27" spans="1:13" ht="15.95" customHeight="1" x14ac:dyDescent="0.25">
      <c r="A27" s="28"/>
      <c r="B27" s="33" t="s">
        <v>53</v>
      </c>
      <c r="C27" s="33"/>
      <c r="D27" s="33"/>
      <c r="E27" s="33"/>
      <c r="F27" s="33"/>
      <c r="G27" s="33"/>
      <c r="H27" s="33"/>
      <c r="I27" s="36"/>
      <c r="J27" s="31"/>
      <c r="K27" s="31"/>
      <c r="L27" s="31"/>
      <c r="M27" s="31"/>
    </row>
    <row r="28" spans="1:13" ht="15.95" customHeight="1" x14ac:dyDescent="0.25">
      <c r="A28" s="28"/>
      <c r="B28" s="33" t="s">
        <v>54</v>
      </c>
      <c r="C28" s="33"/>
      <c r="D28" s="33"/>
      <c r="E28" s="33"/>
      <c r="F28" s="33"/>
      <c r="G28" s="33"/>
      <c r="H28" s="33"/>
      <c r="I28" s="36"/>
      <c r="J28" s="31"/>
      <c r="K28" s="31"/>
      <c r="L28" s="31"/>
      <c r="M28" s="31"/>
    </row>
    <row r="29" spans="1:13" ht="15.95" customHeight="1" x14ac:dyDescent="0.25">
      <c r="A29" s="26" t="s">
        <v>2</v>
      </c>
      <c r="B29" s="82" t="s">
        <v>55</v>
      </c>
      <c r="C29" s="82"/>
      <c r="D29" s="82"/>
      <c r="E29" s="82"/>
      <c r="F29" s="82"/>
      <c r="G29" s="82"/>
      <c r="H29" s="82"/>
      <c r="I29" s="38"/>
      <c r="J29" s="31"/>
      <c r="K29" s="31"/>
      <c r="L29" s="31"/>
      <c r="M29" s="31"/>
    </row>
    <row r="30" spans="1:13" ht="15.95" customHeight="1" thickBot="1" x14ac:dyDescent="0.3">
      <c r="A30" s="9">
        <f>INDEX('Point Grid'!$C$8:$I$32,MATCH($A$1,'Point Grid'!$A$8:$A$32,0),MATCH(A29,'Point Grid'!$C$7:$I$7,0))</f>
        <v>1.5</v>
      </c>
      <c r="B30" s="82"/>
      <c r="C30" s="82"/>
      <c r="D30" s="82"/>
      <c r="E30" s="82"/>
      <c r="F30" s="82"/>
      <c r="G30" s="82"/>
      <c r="H30" s="82"/>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2">
    <mergeCell ref="H1:I1"/>
    <mergeCell ref="B29:H30"/>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2</v>
      </c>
      <c r="B4" s="33" t="s">
        <v>347</v>
      </c>
      <c r="C4" s="33"/>
      <c r="D4" s="33"/>
      <c r="E4" s="33"/>
      <c r="F4" s="33"/>
      <c r="G4" s="33"/>
      <c r="H4" s="33"/>
      <c r="I4" s="36"/>
      <c r="J4" s="31"/>
      <c r="K4" s="31"/>
      <c r="L4" s="31"/>
      <c r="M4" s="31"/>
    </row>
    <row r="5" spans="1:13" ht="15.95" customHeight="1" x14ac:dyDescent="0.25">
      <c r="A5" s="9"/>
      <c r="B5" s="77"/>
      <c r="C5" s="77"/>
      <c r="D5" s="77"/>
      <c r="E5" s="77"/>
      <c r="F5" s="77"/>
      <c r="G5" s="77"/>
      <c r="H5" s="77"/>
      <c r="I5" s="36"/>
      <c r="J5" s="31"/>
      <c r="K5" s="31"/>
      <c r="L5" s="31"/>
      <c r="M5" s="31"/>
    </row>
    <row r="6" spans="1:13" ht="15.95" customHeight="1" x14ac:dyDescent="0.25">
      <c r="A6" s="9"/>
      <c r="B6" s="45" t="s">
        <v>343</v>
      </c>
      <c r="C6" s="77" t="s">
        <v>348</v>
      </c>
      <c r="D6" s="77"/>
      <c r="E6" s="77"/>
      <c r="F6" s="77"/>
      <c r="G6" s="77"/>
      <c r="H6" s="77"/>
      <c r="I6" s="36"/>
      <c r="J6" s="31"/>
      <c r="K6" s="31"/>
      <c r="L6" s="31"/>
      <c r="M6" s="31"/>
    </row>
    <row r="7" spans="1:13" ht="15.95" customHeight="1" x14ac:dyDescent="0.25">
      <c r="A7" s="9"/>
      <c r="B7" s="45" t="s">
        <v>344</v>
      </c>
      <c r="C7" s="77" t="s">
        <v>349</v>
      </c>
      <c r="D7" s="77"/>
      <c r="E7" s="77"/>
      <c r="F7" s="77"/>
      <c r="G7" s="77"/>
      <c r="H7" s="77"/>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82" t="s">
        <v>56</v>
      </c>
      <c r="C9" s="82"/>
      <c r="D9" s="82"/>
      <c r="E9" s="82"/>
      <c r="F9" s="82"/>
      <c r="G9" s="82"/>
      <c r="H9" s="82"/>
      <c r="I9" s="38"/>
      <c r="J9" s="31"/>
      <c r="K9" s="31"/>
      <c r="L9" s="31"/>
      <c r="M9" s="31"/>
    </row>
    <row r="10" spans="1:13" ht="15.95" customHeight="1" thickBot="1" x14ac:dyDescent="0.3">
      <c r="A10" s="9">
        <f>INDEX('Point Grid'!$C$8:$I$32,MATCH($A$1,'Point Grid'!$A$8:$A$32,0),MATCH(A9,'Point Grid'!$C$7:$I$7,0))</f>
        <v>2</v>
      </c>
      <c r="B10" s="82"/>
      <c r="C10" s="82"/>
      <c r="D10" s="82"/>
      <c r="E10" s="82"/>
      <c r="F10" s="82"/>
      <c r="G10" s="82"/>
      <c r="H10" s="82"/>
      <c r="I10" s="38"/>
      <c r="J10" s="31"/>
      <c r="K10" s="31"/>
      <c r="L10" s="31"/>
      <c r="M10" s="31"/>
    </row>
    <row r="11" spans="1:13" ht="15.95" customHeight="1" thickBot="1" x14ac:dyDescent="0.3">
      <c r="A11" s="5"/>
      <c r="B11" s="37"/>
      <c r="C11" s="37"/>
      <c r="D11" s="37"/>
      <c r="E11" s="37"/>
      <c r="F11" s="37"/>
      <c r="G11" s="37"/>
      <c r="H11" s="37"/>
      <c r="I11" s="38"/>
      <c r="J11" s="31"/>
      <c r="K11" s="31"/>
      <c r="L11" s="31"/>
      <c r="M11" s="31"/>
    </row>
    <row r="12" spans="1:13" ht="15.95" customHeight="1" thickBot="1" x14ac:dyDescent="0.3">
      <c r="A12" s="30"/>
      <c r="B12" s="39"/>
      <c r="C12" s="39"/>
      <c r="D12" s="39"/>
      <c r="E12" s="39"/>
      <c r="F12" s="39"/>
      <c r="G12" s="39"/>
      <c r="H12" s="39"/>
      <c r="I12" s="40"/>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sheetData>
  <mergeCells count="2">
    <mergeCell ref="B9:H10"/>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9"/>
  <sheetViews>
    <sheetView zoomScaleNormal="100" workbookViewId="0"/>
  </sheetViews>
  <sheetFormatPr defaultColWidth="9.140625" defaultRowHeight="15" x14ac:dyDescent="0.25"/>
  <cols>
    <col min="1" max="1" width="9.140625" style="24"/>
    <col min="2" max="2" width="30.71093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3</v>
      </c>
      <c r="B4" s="33" t="s">
        <v>57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3" t="s">
        <v>58</v>
      </c>
      <c r="C6" s="43" t="s">
        <v>59</v>
      </c>
      <c r="D6" s="33"/>
      <c r="E6" s="33"/>
      <c r="F6" s="33"/>
      <c r="G6" s="33"/>
      <c r="H6" s="33"/>
      <c r="I6" s="36"/>
      <c r="J6" s="31"/>
      <c r="K6" s="31"/>
      <c r="L6" s="31"/>
      <c r="M6" s="31"/>
    </row>
    <row r="7" spans="1:13" ht="15.95" customHeight="1" x14ac:dyDescent="0.25">
      <c r="A7" s="9"/>
      <c r="B7" s="43" t="s">
        <v>60</v>
      </c>
      <c r="C7" s="46">
        <v>106</v>
      </c>
      <c r="D7" s="33"/>
      <c r="E7" s="33"/>
      <c r="F7" s="33"/>
      <c r="G7" s="33"/>
      <c r="H7" s="33"/>
      <c r="I7" s="36"/>
      <c r="J7" s="31"/>
      <c r="K7" s="31"/>
      <c r="L7" s="31"/>
      <c r="M7" s="31"/>
    </row>
    <row r="8" spans="1:13" ht="15.95" customHeight="1" x14ac:dyDescent="0.25">
      <c r="A8" s="9"/>
      <c r="B8" s="43" t="s">
        <v>61</v>
      </c>
      <c r="C8" s="46">
        <v>107.5</v>
      </c>
      <c r="D8" s="33"/>
      <c r="E8" s="33"/>
      <c r="F8" s="33"/>
      <c r="G8" s="33"/>
      <c r="H8" s="33"/>
      <c r="I8" s="36"/>
      <c r="J8" s="31"/>
      <c r="K8" s="31"/>
      <c r="L8" s="31"/>
      <c r="M8" s="31"/>
    </row>
    <row r="9" spans="1:13" ht="15.95" customHeight="1" x14ac:dyDescent="0.25">
      <c r="A9" s="9"/>
      <c r="B9" s="43" t="s">
        <v>62</v>
      </c>
      <c r="C9" s="46">
        <v>210</v>
      </c>
      <c r="D9" s="33"/>
      <c r="E9" s="33"/>
      <c r="F9" s="33"/>
      <c r="G9" s="33"/>
      <c r="H9" s="33"/>
      <c r="I9" s="36"/>
      <c r="J9" s="31"/>
      <c r="K9" s="31"/>
      <c r="L9" s="31"/>
      <c r="M9" s="31"/>
    </row>
    <row r="10" spans="1:13" ht="15.95" customHeight="1" x14ac:dyDescent="0.25">
      <c r="A10" s="9"/>
      <c r="B10" s="43" t="s">
        <v>63</v>
      </c>
      <c r="C10" s="46">
        <v>45</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64</v>
      </c>
      <c r="C12" s="33"/>
      <c r="D12" s="33"/>
      <c r="E12" s="33"/>
      <c r="F12" s="33"/>
      <c r="G12" s="33"/>
      <c r="H12" s="33"/>
      <c r="I12" s="36"/>
      <c r="J12" s="31"/>
      <c r="K12" s="31"/>
      <c r="L12" s="31"/>
      <c r="M12" s="31"/>
    </row>
    <row r="13" spans="1:13" ht="15.95" customHeight="1" x14ac:dyDescent="0.25">
      <c r="A13" s="9"/>
      <c r="B13" s="33" t="s">
        <v>334</v>
      </c>
      <c r="C13" s="33"/>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77" t="s">
        <v>65</v>
      </c>
      <c r="C15" s="77"/>
      <c r="D15" s="77"/>
      <c r="E15" s="77"/>
      <c r="F15" s="77"/>
      <c r="G15" s="77"/>
      <c r="H15" s="77"/>
      <c r="I15" s="38"/>
      <c r="J15" s="31"/>
      <c r="K15" s="31"/>
      <c r="L15" s="31"/>
      <c r="M15" s="31"/>
    </row>
    <row r="16" spans="1:13" ht="15.95" customHeight="1" thickBot="1" x14ac:dyDescent="0.3">
      <c r="A16" s="9">
        <f>INDEX('Point Grid'!$C$8:$I$32,MATCH($A$1,'Point Grid'!$A$8:$A$32,0),MATCH(A15,'Point Grid'!$C$7:$I$7,0))</f>
        <v>1.25</v>
      </c>
      <c r="B16" s="77"/>
      <c r="C16" s="77"/>
      <c r="D16" s="77"/>
      <c r="E16" s="77"/>
      <c r="F16" s="77"/>
      <c r="G16" s="77"/>
      <c r="H16" s="77"/>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82" t="s">
        <v>66</v>
      </c>
      <c r="C19" s="82"/>
      <c r="D19" s="82"/>
      <c r="E19" s="82"/>
      <c r="F19" s="82"/>
      <c r="G19" s="82"/>
      <c r="H19" s="82"/>
      <c r="I19" s="38"/>
      <c r="J19" s="31"/>
      <c r="K19" s="31"/>
      <c r="L19" s="31"/>
      <c r="M19" s="31"/>
    </row>
    <row r="20" spans="1:13" ht="15.95" customHeight="1" thickBot="1" x14ac:dyDescent="0.3">
      <c r="A20" s="9">
        <f>INDEX('Point Grid'!$C$8:$I$32,MATCH($A$1,'Point Grid'!$A$8:$A$32,0),MATCH(A19,'Point Grid'!$C$7:$I$7,0))</f>
        <v>1.25</v>
      </c>
      <c r="B20" s="82"/>
      <c r="C20" s="82"/>
      <c r="D20" s="82"/>
      <c r="E20" s="82"/>
      <c r="F20" s="82"/>
      <c r="G20" s="82"/>
      <c r="H20" s="82"/>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77" t="s">
        <v>67</v>
      </c>
      <c r="C23" s="77"/>
      <c r="D23" s="77"/>
      <c r="E23" s="77"/>
      <c r="F23" s="77"/>
      <c r="G23" s="77"/>
      <c r="H23" s="77"/>
      <c r="I23" s="38"/>
      <c r="J23" s="31"/>
      <c r="K23" s="31"/>
      <c r="L23" s="31"/>
      <c r="M23" s="31"/>
    </row>
    <row r="24" spans="1:13" ht="15.95" customHeight="1" thickBot="1" x14ac:dyDescent="0.3">
      <c r="A24" s="9">
        <f>INDEX('Point Grid'!$C$8:$I$32,MATCH($A$1,'Point Grid'!$A$8:$A$32,0),MATCH(A23,'Point Grid'!$C$7:$I$7,0))</f>
        <v>0.5</v>
      </c>
      <c r="B24" s="77"/>
      <c r="C24" s="77"/>
      <c r="D24" s="77"/>
      <c r="E24" s="77"/>
      <c r="F24" s="77"/>
      <c r="G24" s="77"/>
      <c r="H24" s="77"/>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2">
    <mergeCell ref="H1:I1"/>
    <mergeCell ref="B19:H20"/>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5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9.7109375" style="24" customWidth="1"/>
    <col min="5" max="5" width="15" style="24" customWidth="1"/>
    <col min="6" max="9" width="11.42578125" style="24" customWidth="1"/>
    <col min="10" max="16384" width="9.140625" style="24"/>
  </cols>
  <sheetData>
    <row r="1" spans="1:13" ht="15.95" customHeight="1" x14ac:dyDescent="0.25">
      <c r="A1" s="7">
        <v>4</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2.25</v>
      </c>
      <c r="B4" s="33" t="s">
        <v>68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69</v>
      </c>
      <c r="C6" s="33"/>
      <c r="D6" s="33"/>
      <c r="E6" s="33"/>
      <c r="F6" s="33"/>
      <c r="G6" s="33"/>
      <c r="H6" s="33"/>
      <c r="I6" s="36"/>
      <c r="J6" s="31"/>
      <c r="K6" s="31"/>
      <c r="L6" s="31"/>
      <c r="M6" s="31"/>
    </row>
    <row r="7" spans="1:13" ht="15.95" customHeight="1" x14ac:dyDescent="0.25">
      <c r="A7" s="9"/>
      <c r="B7" s="33" t="s">
        <v>70</v>
      </c>
      <c r="C7" s="33"/>
      <c r="D7" s="33"/>
      <c r="E7" s="33"/>
      <c r="F7" s="33"/>
      <c r="G7" s="33"/>
      <c r="H7" s="33"/>
      <c r="I7" s="36"/>
      <c r="J7" s="31"/>
      <c r="K7" s="31"/>
      <c r="L7" s="31"/>
      <c r="M7" s="31"/>
    </row>
    <row r="8" spans="1:13" ht="15.95" customHeight="1" x14ac:dyDescent="0.25">
      <c r="A8" s="9"/>
      <c r="B8" s="33" t="s">
        <v>71</v>
      </c>
      <c r="C8" s="33"/>
      <c r="D8" s="33"/>
      <c r="E8" s="33"/>
      <c r="F8" s="33"/>
      <c r="G8" s="33"/>
      <c r="H8" s="33"/>
      <c r="I8" s="36"/>
      <c r="J8" s="31"/>
      <c r="K8" s="31"/>
      <c r="L8" s="31"/>
      <c r="M8" s="31"/>
    </row>
    <row r="9" spans="1:13" ht="15.95" customHeight="1" x14ac:dyDescent="0.25">
      <c r="A9" s="9"/>
      <c r="B9" s="33" t="s">
        <v>72</v>
      </c>
      <c r="C9" s="33"/>
      <c r="D9" s="33"/>
      <c r="E9" s="33"/>
      <c r="F9" s="33"/>
      <c r="G9" s="33"/>
      <c r="H9" s="33"/>
      <c r="I9" s="36"/>
      <c r="J9" s="31"/>
      <c r="K9" s="31"/>
      <c r="L9" s="31"/>
      <c r="M9" s="31"/>
    </row>
    <row r="10" spans="1:13" ht="15.95" customHeight="1" x14ac:dyDescent="0.25">
      <c r="A10" s="9"/>
      <c r="B10" s="33" t="s">
        <v>73</v>
      </c>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74</v>
      </c>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c r="C14" s="43" t="s">
        <v>75</v>
      </c>
      <c r="D14" s="43" t="s">
        <v>76</v>
      </c>
      <c r="E14" s="43" t="s">
        <v>77</v>
      </c>
      <c r="F14" s="33"/>
      <c r="G14" s="33"/>
      <c r="H14" s="33"/>
      <c r="I14" s="36"/>
      <c r="J14" s="31"/>
      <c r="K14" s="31"/>
      <c r="L14" s="31"/>
      <c r="M14" s="31"/>
    </row>
    <row r="15" spans="1:13" ht="15.95" customHeight="1" x14ac:dyDescent="0.25">
      <c r="A15" s="9"/>
      <c r="B15" s="33"/>
      <c r="C15" s="49">
        <v>41730</v>
      </c>
      <c r="D15" s="48" t="s">
        <v>78</v>
      </c>
      <c r="E15" s="43" t="s">
        <v>81</v>
      </c>
      <c r="F15" s="33"/>
      <c r="G15" s="33"/>
      <c r="H15" s="33"/>
      <c r="I15" s="36"/>
      <c r="J15" s="31"/>
      <c r="K15" s="31"/>
      <c r="L15" s="31"/>
      <c r="M15" s="31"/>
    </row>
    <row r="16" spans="1:13" ht="15.95" customHeight="1" x14ac:dyDescent="0.25">
      <c r="A16" s="9"/>
      <c r="B16" s="33"/>
      <c r="C16" s="49">
        <v>41821</v>
      </c>
      <c r="D16" s="48" t="s">
        <v>79</v>
      </c>
      <c r="E16" s="43" t="s">
        <v>82</v>
      </c>
      <c r="F16" s="33"/>
      <c r="G16" s="33"/>
      <c r="H16" s="33"/>
      <c r="I16" s="36"/>
      <c r="J16" s="31"/>
      <c r="K16" s="31"/>
      <c r="L16" s="31"/>
      <c r="M16" s="31"/>
    </row>
    <row r="17" spans="1:13" ht="15.95" customHeight="1" x14ac:dyDescent="0.25">
      <c r="A17" s="9"/>
      <c r="B17" s="33"/>
      <c r="C17" s="49">
        <v>42186</v>
      </c>
      <c r="D17" s="48" t="s">
        <v>80</v>
      </c>
      <c r="E17" s="43" t="s">
        <v>82</v>
      </c>
      <c r="F17" s="33"/>
      <c r="G17" s="33"/>
      <c r="H17" s="33"/>
      <c r="I17" s="36"/>
      <c r="J17" s="31"/>
      <c r="K17" s="31"/>
      <c r="L17" s="31"/>
      <c r="M17" s="31"/>
    </row>
    <row r="18" spans="1:13" ht="15.95" customHeight="1" x14ac:dyDescent="0.25">
      <c r="A18" s="9"/>
      <c r="B18" s="33"/>
      <c r="C18" s="50"/>
      <c r="D18" s="51"/>
      <c r="E18" s="45"/>
      <c r="F18" s="33"/>
      <c r="G18" s="33"/>
      <c r="H18" s="33"/>
      <c r="I18" s="36"/>
      <c r="J18" s="31"/>
      <c r="K18" s="31"/>
      <c r="L18" s="31"/>
      <c r="M18" s="31"/>
    </row>
    <row r="19" spans="1:13" ht="15.95" customHeight="1" x14ac:dyDescent="0.25">
      <c r="A19" s="9"/>
      <c r="B19" s="33" t="s">
        <v>345</v>
      </c>
      <c r="C19" s="50"/>
      <c r="D19" s="51"/>
      <c r="E19" s="45"/>
      <c r="F19" s="33"/>
      <c r="G19" s="33"/>
      <c r="H19" s="33"/>
      <c r="I19" s="36"/>
      <c r="J19" s="31"/>
      <c r="K19" s="31"/>
      <c r="L19" s="31"/>
      <c r="M19" s="31"/>
    </row>
    <row r="20" spans="1:13" ht="15.95" customHeight="1" x14ac:dyDescent="0.25">
      <c r="A20" s="9"/>
      <c r="B20" s="77" t="s">
        <v>346</v>
      </c>
      <c r="C20" s="50"/>
      <c r="D20" s="51"/>
      <c r="E20" s="45"/>
      <c r="F20" s="77"/>
      <c r="G20" s="77"/>
      <c r="H20" s="77"/>
      <c r="I20" s="36"/>
      <c r="J20" s="31"/>
      <c r="K20" s="31"/>
      <c r="L20" s="31"/>
      <c r="M20" s="31"/>
    </row>
    <row r="21" spans="1:13" ht="15.95" customHeight="1" x14ac:dyDescent="0.25">
      <c r="A21" s="9"/>
      <c r="B21" s="33"/>
      <c r="C21" s="50"/>
      <c r="D21" s="51"/>
      <c r="E21" s="45"/>
      <c r="F21" s="33"/>
      <c r="G21" s="33"/>
      <c r="H21" s="33"/>
      <c r="I21" s="36"/>
      <c r="J21" s="31"/>
      <c r="K21" s="31"/>
      <c r="L21" s="31"/>
      <c r="M21" s="31"/>
    </row>
    <row r="22" spans="1:13" ht="45" x14ac:dyDescent="0.25">
      <c r="A22" s="9"/>
      <c r="B22" s="33"/>
      <c r="C22" s="93" t="s">
        <v>83</v>
      </c>
      <c r="D22" s="54" t="s">
        <v>84</v>
      </c>
      <c r="E22" s="45"/>
      <c r="F22" s="56" t="s">
        <v>97</v>
      </c>
      <c r="G22" s="56" t="s">
        <v>98</v>
      </c>
      <c r="H22" s="33"/>
      <c r="I22" s="36"/>
      <c r="J22" s="31"/>
      <c r="K22" s="31"/>
      <c r="L22" s="31"/>
      <c r="M22" s="31"/>
    </row>
    <row r="23" spans="1:13" ht="15.95" customHeight="1" x14ac:dyDescent="0.25">
      <c r="A23" s="9"/>
      <c r="B23" s="33"/>
      <c r="C23" s="52" t="s">
        <v>85</v>
      </c>
      <c r="D23" s="53">
        <v>510</v>
      </c>
      <c r="E23" s="45"/>
      <c r="F23" s="43" t="s">
        <v>99</v>
      </c>
      <c r="G23" s="57">
        <v>-5.0000000000000001E-3</v>
      </c>
      <c r="H23" s="33"/>
      <c r="I23" s="36"/>
      <c r="J23" s="31"/>
      <c r="K23" s="31"/>
      <c r="L23" s="31"/>
      <c r="M23" s="31"/>
    </row>
    <row r="24" spans="1:13" ht="15.95" customHeight="1" x14ac:dyDescent="0.25">
      <c r="A24" s="9"/>
      <c r="B24" s="33"/>
      <c r="C24" s="52" t="s">
        <v>86</v>
      </c>
      <c r="D24" s="53">
        <v>512.5</v>
      </c>
      <c r="E24" s="45"/>
      <c r="F24" s="43" t="s">
        <v>100</v>
      </c>
      <c r="G24" s="57">
        <v>2.1999999999999999E-2</v>
      </c>
      <c r="H24" s="33"/>
      <c r="I24" s="36"/>
      <c r="J24" s="31"/>
      <c r="K24" s="31"/>
      <c r="L24" s="31"/>
      <c r="M24" s="31"/>
    </row>
    <row r="25" spans="1:13" ht="15.95" customHeight="1" x14ac:dyDescent="0.25">
      <c r="A25" s="9"/>
      <c r="B25" s="33"/>
      <c r="C25" s="52" t="s">
        <v>87</v>
      </c>
      <c r="D25" s="53">
        <v>499.5</v>
      </c>
      <c r="E25" s="45"/>
      <c r="F25" s="43" t="s">
        <v>101</v>
      </c>
      <c r="G25" s="57">
        <v>3.4000000000000002E-2</v>
      </c>
      <c r="H25" s="33"/>
      <c r="I25" s="36"/>
      <c r="J25" s="31"/>
      <c r="K25" s="31"/>
      <c r="L25" s="31"/>
      <c r="M25" s="31"/>
    </row>
    <row r="26" spans="1:13" ht="15.95" customHeight="1" x14ac:dyDescent="0.25">
      <c r="A26" s="9"/>
      <c r="B26" s="33"/>
      <c r="C26" s="52" t="s">
        <v>88</v>
      </c>
      <c r="D26" s="53">
        <v>489</v>
      </c>
      <c r="E26" s="45"/>
      <c r="F26" s="43" t="s">
        <v>102</v>
      </c>
      <c r="G26" s="57">
        <v>3.1E-2</v>
      </c>
      <c r="H26" s="33"/>
      <c r="I26" s="36"/>
      <c r="J26" s="31"/>
      <c r="K26" s="31"/>
      <c r="L26" s="31"/>
      <c r="M26" s="31"/>
    </row>
    <row r="27" spans="1:13" ht="15.95" customHeight="1" x14ac:dyDescent="0.25">
      <c r="A27" s="9"/>
      <c r="B27" s="33"/>
      <c r="C27" s="52" t="s">
        <v>89</v>
      </c>
      <c r="D27" s="53">
        <v>481</v>
      </c>
      <c r="E27" s="45"/>
      <c r="F27" s="33"/>
      <c r="G27" s="33"/>
      <c r="H27" s="33"/>
      <c r="I27" s="36"/>
      <c r="J27" s="31"/>
      <c r="K27" s="31"/>
      <c r="L27" s="31"/>
      <c r="M27" s="31"/>
    </row>
    <row r="28" spans="1:13" ht="15.95" customHeight="1" x14ac:dyDescent="0.25">
      <c r="A28" s="9"/>
      <c r="B28" s="33"/>
      <c r="C28" s="52" t="s">
        <v>90</v>
      </c>
      <c r="D28" s="53">
        <v>473</v>
      </c>
      <c r="E28" s="45"/>
      <c r="F28" s="33"/>
      <c r="G28" s="33"/>
      <c r="H28" s="33"/>
      <c r="I28" s="36"/>
      <c r="J28" s="31"/>
      <c r="K28" s="31"/>
      <c r="L28" s="31"/>
      <c r="M28" s="31"/>
    </row>
    <row r="29" spans="1:13" ht="15.95" customHeight="1" x14ac:dyDescent="0.25">
      <c r="A29" s="9"/>
      <c r="B29" s="33"/>
      <c r="C29" s="52" t="s">
        <v>91</v>
      </c>
      <c r="D29" s="53">
        <v>477.5</v>
      </c>
      <c r="E29" s="45"/>
      <c r="F29" s="33"/>
      <c r="G29" s="33"/>
      <c r="H29" s="33"/>
      <c r="I29" s="36"/>
      <c r="J29" s="31"/>
      <c r="K29" s="31"/>
      <c r="L29" s="31"/>
      <c r="M29" s="31"/>
    </row>
    <row r="30" spans="1:13" ht="15.95" customHeight="1" x14ac:dyDescent="0.25">
      <c r="A30" s="9"/>
      <c r="B30" s="33"/>
      <c r="C30" s="52" t="s">
        <v>92</v>
      </c>
      <c r="D30" s="53">
        <v>481.5</v>
      </c>
      <c r="E30" s="45"/>
      <c r="F30" s="33"/>
      <c r="G30" s="33"/>
      <c r="H30" s="33"/>
      <c r="I30" s="36"/>
      <c r="J30" s="31"/>
      <c r="K30" s="31"/>
      <c r="L30" s="31"/>
      <c r="M30" s="31"/>
    </row>
    <row r="31" spans="1:13" ht="15.95" customHeight="1" x14ac:dyDescent="0.25">
      <c r="A31" s="9"/>
      <c r="B31" s="33"/>
      <c r="C31" s="52" t="s">
        <v>93</v>
      </c>
      <c r="D31" s="53">
        <v>487</v>
      </c>
      <c r="E31" s="45"/>
      <c r="F31" s="33"/>
      <c r="G31" s="33"/>
      <c r="H31" s="33"/>
      <c r="I31" s="36"/>
      <c r="J31" s="31"/>
      <c r="K31" s="31"/>
      <c r="L31" s="31"/>
      <c r="M31" s="31"/>
    </row>
    <row r="32" spans="1:13" ht="15.95" customHeight="1" x14ac:dyDescent="0.25">
      <c r="A32" s="9"/>
      <c r="B32" s="33"/>
      <c r="C32" s="52" t="s">
        <v>94</v>
      </c>
      <c r="D32" s="53">
        <v>492.5</v>
      </c>
      <c r="E32" s="45"/>
      <c r="F32" s="33"/>
      <c r="G32" s="33"/>
      <c r="H32" s="33"/>
      <c r="I32" s="36"/>
      <c r="J32" s="31"/>
      <c r="K32" s="31"/>
      <c r="L32" s="31"/>
      <c r="M32" s="31"/>
    </row>
    <row r="33" spans="1:13" ht="15.95" customHeight="1" x14ac:dyDescent="0.25">
      <c r="A33" s="9"/>
      <c r="B33" s="33"/>
      <c r="C33" s="52" t="s">
        <v>95</v>
      </c>
      <c r="D33" s="53">
        <v>496</v>
      </c>
      <c r="E33" s="45"/>
      <c r="F33" s="33"/>
      <c r="G33" s="33"/>
      <c r="H33" s="33"/>
      <c r="I33" s="36"/>
      <c r="J33" s="31"/>
      <c r="K33" s="31"/>
      <c r="L33" s="31"/>
      <c r="M33" s="31"/>
    </row>
    <row r="34" spans="1:13" ht="15.95" customHeight="1" x14ac:dyDescent="0.25">
      <c r="A34" s="9"/>
      <c r="B34" s="33"/>
      <c r="C34" s="52" t="s">
        <v>96</v>
      </c>
      <c r="D34" s="53">
        <v>502</v>
      </c>
      <c r="E34" s="45"/>
      <c r="F34" s="33"/>
      <c r="G34" s="33"/>
      <c r="H34" s="33"/>
      <c r="I34" s="36"/>
      <c r="J34" s="31"/>
      <c r="K34" s="31"/>
      <c r="L34" s="31"/>
      <c r="M34" s="31"/>
    </row>
    <row r="35" spans="1:13" ht="15.95" customHeight="1" x14ac:dyDescent="0.25">
      <c r="A35" s="29"/>
      <c r="B35" s="37"/>
      <c r="C35" s="37"/>
      <c r="D35" s="37"/>
      <c r="E35" s="37"/>
      <c r="F35" s="37"/>
      <c r="G35" s="37"/>
      <c r="H35" s="37"/>
      <c r="I35" s="38"/>
      <c r="J35" s="31"/>
      <c r="K35" s="31"/>
      <c r="L35" s="31"/>
      <c r="M35" s="31"/>
    </row>
    <row r="36" spans="1:13" ht="15.95" customHeight="1" x14ac:dyDescent="0.25">
      <c r="A36" s="26" t="s">
        <v>2</v>
      </c>
      <c r="B36" s="82" t="s">
        <v>103</v>
      </c>
      <c r="C36" s="82"/>
      <c r="D36" s="82"/>
      <c r="E36" s="82"/>
      <c r="F36" s="82"/>
      <c r="G36" s="82"/>
      <c r="H36" s="82"/>
      <c r="I36" s="38"/>
      <c r="J36" s="31"/>
      <c r="K36" s="31"/>
      <c r="L36" s="31"/>
      <c r="M36" s="31"/>
    </row>
    <row r="37" spans="1:13" ht="15.95" customHeight="1" thickBot="1" x14ac:dyDescent="0.3">
      <c r="A37" s="9">
        <f>INDEX('Point Grid'!$C$8:$I$32,MATCH($A$1,'Point Grid'!$A$8:$A$32,0),MATCH(A36,'Point Grid'!$C$7:$I$7,0))</f>
        <v>2.25</v>
      </c>
      <c r="B37" s="82"/>
      <c r="C37" s="82"/>
      <c r="D37" s="82"/>
      <c r="E37" s="82"/>
      <c r="F37" s="82"/>
      <c r="G37" s="82"/>
      <c r="H37" s="82"/>
      <c r="I37" s="38"/>
      <c r="J37" s="31"/>
      <c r="K37" s="31"/>
      <c r="L37" s="31"/>
      <c r="M37" s="31"/>
    </row>
    <row r="38" spans="1:13" ht="15.95" customHeight="1" thickBot="1" x14ac:dyDescent="0.3">
      <c r="A38" s="5"/>
      <c r="B38" s="37"/>
      <c r="C38" s="37"/>
      <c r="D38" s="37"/>
      <c r="E38" s="37"/>
      <c r="F38" s="37"/>
      <c r="G38" s="37"/>
      <c r="H38" s="37"/>
      <c r="I38" s="38"/>
      <c r="J38" s="31"/>
      <c r="K38" s="31"/>
      <c r="L38" s="31"/>
      <c r="M38" s="31"/>
    </row>
    <row r="39" spans="1:13" ht="15.95" customHeight="1" thickBot="1" x14ac:dyDescent="0.3">
      <c r="A39" s="30"/>
      <c r="B39" s="39"/>
      <c r="C39" s="39"/>
      <c r="D39" s="39"/>
      <c r="E39" s="39"/>
      <c r="F39" s="39"/>
      <c r="G39" s="39"/>
      <c r="H39" s="39"/>
      <c r="I39" s="40"/>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sheetData>
  <mergeCells count="2">
    <mergeCell ref="B36:H37"/>
    <mergeCell ref="H1:I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4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5</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2.5</v>
      </c>
      <c r="B4" s="33" t="s">
        <v>104</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105</v>
      </c>
      <c r="C6" s="33"/>
      <c r="D6" s="33"/>
      <c r="E6" s="33"/>
      <c r="F6" s="33"/>
      <c r="G6" s="33"/>
      <c r="H6" s="33"/>
      <c r="I6" s="36"/>
      <c r="J6" s="31"/>
      <c r="K6" s="31"/>
      <c r="L6" s="31"/>
      <c r="M6" s="31"/>
    </row>
    <row r="7" spans="1:13" ht="15.95" customHeight="1" x14ac:dyDescent="0.25">
      <c r="A7" s="9"/>
      <c r="B7" s="33" t="s">
        <v>106</v>
      </c>
      <c r="C7" s="33"/>
      <c r="D7" s="33"/>
      <c r="E7" s="33"/>
      <c r="F7" s="33"/>
      <c r="G7" s="33"/>
      <c r="H7" s="33"/>
      <c r="I7" s="36"/>
      <c r="J7" s="31"/>
      <c r="K7" s="31"/>
      <c r="L7" s="31"/>
      <c r="M7" s="31"/>
    </row>
    <row r="8" spans="1:13" ht="15.95" customHeight="1" x14ac:dyDescent="0.25">
      <c r="A8" s="9"/>
      <c r="B8" s="33" t="s">
        <v>69</v>
      </c>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26" t="s">
        <v>2</v>
      </c>
      <c r="B10" s="82" t="s">
        <v>107</v>
      </c>
      <c r="C10" s="82"/>
      <c r="D10" s="82"/>
      <c r="E10" s="82"/>
      <c r="F10" s="82"/>
      <c r="G10" s="82"/>
      <c r="H10" s="82"/>
      <c r="I10" s="38"/>
      <c r="J10" s="31"/>
      <c r="K10" s="31"/>
      <c r="L10" s="31"/>
      <c r="M10" s="31"/>
    </row>
    <row r="11" spans="1:13" ht="15.95" customHeight="1" thickBot="1" x14ac:dyDescent="0.3">
      <c r="A11" s="9">
        <f>INDEX('Point Grid'!$C$8:$I$32,MATCH($A$1,'Point Grid'!$A$8:$A$32,0),MATCH(A10,'Point Grid'!$C$7:$I$7,0))</f>
        <v>0.75</v>
      </c>
      <c r="B11" s="82"/>
      <c r="C11" s="82"/>
      <c r="D11" s="82"/>
      <c r="E11" s="82"/>
      <c r="F11" s="82"/>
      <c r="G11" s="82"/>
      <c r="H11" s="82"/>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82" t="s">
        <v>108</v>
      </c>
      <c r="C14" s="82"/>
      <c r="D14" s="82"/>
      <c r="E14" s="82"/>
      <c r="F14" s="82"/>
      <c r="G14" s="82"/>
      <c r="H14" s="82"/>
      <c r="I14" s="38"/>
      <c r="J14" s="31"/>
      <c r="K14" s="31"/>
      <c r="L14" s="31"/>
      <c r="M14" s="31"/>
    </row>
    <row r="15" spans="1:13" ht="15.95" customHeight="1" thickBot="1" x14ac:dyDescent="0.3">
      <c r="A15" s="9">
        <f>INDEX('Point Grid'!$C$8:$I$32,MATCH($A$1,'Point Grid'!$A$8:$A$32,0),MATCH(A14,'Point Grid'!$C$7:$I$7,0))</f>
        <v>1.25</v>
      </c>
      <c r="B15" s="82"/>
      <c r="C15" s="82"/>
      <c r="D15" s="82"/>
      <c r="E15" s="82"/>
      <c r="F15" s="82"/>
      <c r="G15" s="82"/>
      <c r="H15" s="82"/>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59" t="s">
        <v>110</v>
      </c>
      <c r="D17" s="60">
        <v>0.1</v>
      </c>
      <c r="E17" s="37"/>
      <c r="F17" s="37"/>
      <c r="G17" s="37"/>
      <c r="H17" s="37"/>
      <c r="I17" s="38"/>
      <c r="J17" s="31"/>
      <c r="K17" s="31"/>
      <c r="L17" s="31"/>
      <c r="M17" s="31"/>
    </row>
    <row r="18" spans="1:13" ht="15.95" customHeight="1" x14ac:dyDescent="0.25">
      <c r="A18" s="29"/>
      <c r="B18" s="58"/>
      <c r="C18" s="43" t="s">
        <v>111</v>
      </c>
      <c r="D18" s="61">
        <v>0.5</v>
      </c>
      <c r="E18" s="58"/>
      <c r="F18" s="58"/>
      <c r="G18" s="58"/>
      <c r="H18" s="58"/>
      <c r="I18" s="38"/>
      <c r="J18" s="31"/>
      <c r="K18" s="31"/>
      <c r="L18" s="31"/>
      <c r="M18" s="31"/>
    </row>
    <row r="19" spans="1:13" ht="15.95" customHeight="1" x14ac:dyDescent="0.25">
      <c r="A19" s="29"/>
      <c r="B19" s="58"/>
      <c r="C19" s="43" t="s">
        <v>112</v>
      </c>
      <c r="D19" s="61">
        <v>0.3</v>
      </c>
      <c r="E19" s="58"/>
      <c r="F19" s="58"/>
      <c r="G19" s="58"/>
      <c r="H19" s="58"/>
      <c r="I19" s="38"/>
      <c r="J19" s="31"/>
      <c r="K19" s="31"/>
      <c r="L19" s="31"/>
      <c r="M19" s="31"/>
    </row>
    <row r="20" spans="1:13" ht="15.95" customHeight="1" x14ac:dyDescent="0.25">
      <c r="A20" s="29"/>
      <c r="B20" s="37"/>
      <c r="C20" s="59" t="s">
        <v>113</v>
      </c>
      <c r="D20" s="60">
        <v>0.1</v>
      </c>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9"/>
      <c r="B22" s="37" t="s">
        <v>114</v>
      </c>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82" t="s">
        <v>109</v>
      </c>
      <c r="C24" s="82"/>
      <c r="D24" s="82"/>
      <c r="E24" s="82"/>
      <c r="F24" s="82"/>
      <c r="G24" s="82"/>
      <c r="H24" s="82"/>
      <c r="I24" s="38"/>
      <c r="J24" s="31"/>
      <c r="K24" s="31"/>
      <c r="L24" s="31"/>
      <c r="M24" s="31"/>
    </row>
    <row r="25" spans="1:13" ht="15.95" customHeight="1" thickBot="1" x14ac:dyDescent="0.3">
      <c r="A25" s="9">
        <f>INDEX('Point Grid'!$C$8:$I$32,MATCH($A$1,'Point Grid'!$A$8:$A$32,0),MATCH(A24,'Point Grid'!$C$7:$I$7,0))</f>
        <v>0.5</v>
      </c>
      <c r="B25" s="82"/>
      <c r="C25" s="82"/>
      <c r="D25" s="82"/>
      <c r="E25" s="82"/>
      <c r="F25" s="82"/>
      <c r="G25" s="82"/>
      <c r="H25" s="82"/>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4">
    <mergeCell ref="B24:H25"/>
    <mergeCell ref="B10:H11"/>
    <mergeCell ref="B14:H15"/>
    <mergeCell ref="H1:I1"/>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1.5</v>
      </c>
      <c r="B4" s="33" t="s">
        <v>115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26" t="s">
        <v>2</v>
      </c>
      <c r="B6" s="77" t="s">
        <v>116</v>
      </c>
      <c r="C6" s="77"/>
      <c r="D6" s="77"/>
      <c r="E6" s="77"/>
      <c r="F6" s="77"/>
      <c r="G6" s="77"/>
      <c r="H6" s="77"/>
      <c r="I6" s="38"/>
      <c r="J6" s="31"/>
      <c r="K6" s="31"/>
      <c r="L6" s="31"/>
      <c r="M6" s="31"/>
    </row>
    <row r="7" spans="1:13" ht="15.95" customHeight="1" thickBot="1" x14ac:dyDescent="0.3">
      <c r="A7" s="9">
        <f>INDEX('Point Grid'!$C$8:$I$32,MATCH($A$1,'Point Grid'!$A$8:$A$32,0),MATCH(A6,'Point Grid'!$C$7:$I$7,0))</f>
        <v>0.5</v>
      </c>
      <c r="B7" s="77"/>
      <c r="C7" s="77"/>
      <c r="D7" s="77"/>
      <c r="E7" s="77"/>
      <c r="F7" s="77"/>
      <c r="G7" s="77"/>
      <c r="H7" s="77"/>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7" t="s">
        <v>117</v>
      </c>
      <c r="C10" s="77"/>
      <c r="D10" s="77"/>
      <c r="E10" s="77"/>
      <c r="F10" s="77"/>
      <c r="G10" s="77"/>
      <c r="H10" s="77"/>
      <c r="I10" s="38"/>
      <c r="J10" s="31"/>
      <c r="K10" s="31"/>
      <c r="L10" s="31"/>
      <c r="M10" s="31"/>
    </row>
    <row r="11" spans="1:13" ht="15.95" customHeight="1" thickBot="1" x14ac:dyDescent="0.3">
      <c r="A11" s="9">
        <f>INDEX('Point Grid'!$C$8:$I$32,MATCH($A$1,'Point Grid'!$A$8:$A$32,0),MATCH(A10,'Point Grid'!$C$7:$I$7,0))</f>
        <v>0.5</v>
      </c>
      <c r="B11" s="77"/>
      <c r="C11" s="77"/>
      <c r="D11" s="77"/>
      <c r="E11" s="77"/>
      <c r="F11" s="77"/>
      <c r="G11" s="77"/>
      <c r="H11" s="77"/>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7" t="s">
        <v>118</v>
      </c>
      <c r="C14" s="77"/>
      <c r="D14" s="77"/>
      <c r="E14" s="77"/>
      <c r="F14" s="77"/>
      <c r="G14" s="77"/>
      <c r="H14" s="77"/>
      <c r="I14" s="38"/>
      <c r="J14" s="31"/>
      <c r="K14" s="31"/>
      <c r="L14" s="31"/>
      <c r="M14" s="31"/>
    </row>
    <row r="15" spans="1:13" ht="15.95" customHeight="1" thickBot="1" x14ac:dyDescent="0.3">
      <c r="A15" s="9">
        <f>INDEX('Point Grid'!$C$8:$I$32,MATCH($A$1,'Point Grid'!$A$8:$A$32,0),MATCH(A14,'Point Grid'!$C$7:$I$7,0))</f>
        <v>0.5</v>
      </c>
      <c r="B15" s="77"/>
      <c r="C15" s="77"/>
      <c r="D15" s="77"/>
      <c r="E15" s="77"/>
      <c r="F15" s="77"/>
      <c r="G15" s="77"/>
      <c r="H15" s="77"/>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1">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4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2.5</v>
      </c>
      <c r="B4" s="33" t="s">
        <v>119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120</v>
      </c>
      <c r="C6" s="33"/>
      <c r="D6" s="33"/>
      <c r="E6" s="33"/>
      <c r="F6" s="33"/>
      <c r="G6" s="33"/>
      <c r="H6" s="33"/>
      <c r="I6" s="36"/>
      <c r="J6" s="31"/>
      <c r="K6" s="31"/>
      <c r="L6" s="31"/>
      <c r="M6" s="31"/>
    </row>
    <row r="7" spans="1:13" ht="15.95" customHeight="1" x14ac:dyDescent="0.25">
      <c r="A7" s="9"/>
      <c r="B7" s="33" t="s">
        <v>121</v>
      </c>
      <c r="C7" s="33"/>
      <c r="D7" s="33"/>
      <c r="E7" s="33"/>
      <c r="F7" s="33"/>
      <c r="G7" s="33"/>
      <c r="H7" s="33"/>
      <c r="I7" s="36"/>
      <c r="J7" s="31"/>
      <c r="K7" s="31"/>
      <c r="L7" s="31"/>
      <c r="M7" s="31"/>
    </row>
    <row r="8" spans="1:13" ht="15.95" customHeight="1" x14ac:dyDescent="0.25">
      <c r="A8" s="9"/>
      <c r="B8" s="33" t="s">
        <v>122</v>
      </c>
      <c r="C8" s="33"/>
      <c r="D8" s="33"/>
      <c r="E8" s="33"/>
      <c r="F8" s="33"/>
      <c r="G8" s="33"/>
      <c r="H8" s="33"/>
      <c r="I8" s="36"/>
      <c r="J8" s="31"/>
      <c r="K8" s="31"/>
      <c r="L8" s="31"/>
      <c r="M8" s="31"/>
    </row>
    <row r="9" spans="1:13" ht="15.95" customHeight="1" x14ac:dyDescent="0.25">
      <c r="A9" s="9"/>
      <c r="B9" s="33" t="s">
        <v>123</v>
      </c>
      <c r="C9" s="33"/>
      <c r="D9" s="33"/>
      <c r="E9" s="33"/>
      <c r="F9" s="33"/>
      <c r="G9" s="33"/>
      <c r="H9" s="33"/>
      <c r="I9" s="36"/>
      <c r="J9" s="31"/>
      <c r="K9" s="31"/>
      <c r="L9" s="31"/>
      <c r="M9" s="31"/>
    </row>
    <row r="10" spans="1:13" ht="15.95" customHeight="1" x14ac:dyDescent="0.25">
      <c r="A10" s="9"/>
      <c r="B10" s="33" t="s">
        <v>124</v>
      </c>
      <c r="C10" s="33"/>
      <c r="D10" s="33"/>
      <c r="E10" s="33"/>
      <c r="F10" s="33"/>
      <c r="G10" s="33"/>
      <c r="H10" s="33"/>
      <c r="I10" s="36"/>
      <c r="J10" s="31"/>
      <c r="K10" s="31"/>
      <c r="L10" s="31"/>
      <c r="M10" s="31"/>
    </row>
    <row r="11" spans="1:13" ht="15.95" customHeight="1" x14ac:dyDescent="0.25">
      <c r="A11" s="9"/>
      <c r="B11" s="33" t="s">
        <v>125</v>
      </c>
      <c r="C11" s="33"/>
      <c r="D11" s="33"/>
      <c r="E11" s="33"/>
      <c r="F11" s="33"/>
      <c r="G11" s="33"/>
      <c r="H11" s="33"/>
      <c r="I11" s="36"/>
      <c r="J11" s="31"/>
      <c r="K11" s="31"/>
      <c r="L11" s="31"/>
      <c r="M11" s="31"/>
    </row>
    <row r="12" spans="1:13" ht="15.95" customHeight="1" x14ac:dyDescent="0.25">
      <c r="A12" s="9"/>
      <c r="B12" s="33" t="s">
        <v>126</v>
      </c>
      <c r="C12" s="33"/>
      <c r="D12" s="33"/>
      <c r="E12" s="33"/>
      <c r="F12" s="33"/>
      <c r="G12" s="33"/>
      <c r="H12" s="33"/>
      <c r="I12" s="36"/>
      <c r="J12" s="31"/>
      <c r="K12" s="31"/>
      <c r="L12" s="31"/>
      <c r="M12" s="31"/>
    </row>
    <row r="13" spans="1:13" ht="15.95" customHeight="1" x14ac:dyDescent="0.25">
      <c r="A13" s="9"/>
      <c r="B13" s="33" t="s">
        <v>127</v>
      </c>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43" t="s">
        <v>128</v>
      </c>
      <c r="C15" s="43" t="s">
        <v>129</v>
      </c>
      <c r="D15" s="33"/>
      <c r="E15" s="33"/>
      <c r="F15" s="33"/>
      <c r="G15" s="33"/>
      <c r="H15" s="33"/>
      <c r="I15" s="36"/>
      <c r="J15" s="31"/>
      <c r="K15" s="31"/>
      <c r="L15" s="31"/>
      <c r="M15" s="31"/>
    </row>
    <row r="16" spans="1:13" ht="15.95" customHeight="1" x14ac:dyDescent="0.25">
      <c r="A16" s="9"/>
      <c r="B16" s="43">
        <v>0</v>
      </c>
      <c r="C16" s="63">
        <v>250</v>
      </c>
      <c r="D16" s="33"/>
      <c r="E16" s="33"/>
      <c r="F16" s="33"/>
      <c r="G16" s="33"/>
      <c r="H16" s="33"/>
      <c r="I16" s="36"/>
      <c r="J16" s="31"/>
      <c r="K16" s="31"/>
      <c r="L16" s="31"/>
      <c r="M16" s="31"/>
    </row>
    <row r="17" spans="1:13" ht="15.95" customHeight="1" x14ac:dyDescent="0.25">
      <c r="A17" s="9"/>
      <c r="B17" s="43">
        <v>1</v>
      </c>
      <c r="C17" s="63">
        <v>350</v>
      </c>
      <c r="D17" s="33"/>
      <c r="E17" s="33"/>
      <c r="F17" s="33"/>
      <c r="G17" s="33"/>
      <c r="H17" s="33"/>
      <c r="I17" s="36"/>
      <c r="J17" s="31"/>
      <c r="K17" s="31"/>
      <c r="L17" s="31"/>
      <c r="M17" s="31"/>
    </row>
    <row r="18" spans="1:13" ht="15.95" customHeight="1" x14ac:dyDescent="0.25">
      <c r="A18" s="28"/>
      <c r="B18" s="43">
        <v>2</v>
      </c>
      <c r="C18" s="63">
        <v>300</v>
      </c>
      <c r="D18" s="33"/>
      <c r="E18" s="33"/>
      <c r="F18" s="33"/>
      <c r="G18" s="33"/>
      <c r="H18" s="33"/>
      <c r="I18" s="36"/>
      <c r="J18" s="31"/>
      <c r="K18" s="31"/>
      <c r="L18" s="31"/>
      <c r="M18" s="31"/>
    </row>
    <row r="19" spans="1:13" ht="15.95" customHeight="1" x14ac:dyDescent="0.25">
      <c r="A19" s="26"/>
      <c r="B19" s="43">
        <v>3</v>
      </c>
      <c r="C19" s="63">
        <v>100</v>
      </c>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82" t="s">
        <v>130</v>
      </c>
      <c r="C21" s="82"/>
      <c r="D21" s="82"/>
      <c r="E21" s="82"/>
      <c r="F21" s="82"/>
      <c r="G21" s="82"/>
      <c r="H21" s="82"/>
      <c r="I21" s="38"/>
      <c r="J21" s="31"/>
      <c r="K21" s="31"/>
      <c r="L21" s="31"/>
      <c r="M21" s="31"/>
    </row>
    <row r="22" spans="1:13" ht="15.95" customHeight="1" thickBot="1" x14ac:dyDescent="0.3">
      <c r="A22" s="9">
        <f>INDEX('Point Grid'!$C$8:$I$32,MATCH($A$1,'Point Grid'!$A$8:$A$32,0),MATCH(A21,'Point Grid'!$C$7:$I$7,0))</f>
        <v>1</v>
      </c>
      <c r="B22" s="82"/>
      <c r="C22" s="82"/>
      <c r="D22" s="82"/>
      <c r="E22" s="82"/>
      <c r="F22" s="82"/>
      <c r="G22" s="82"/>
      <c r="H22" s="82"/>
      <c r="I22" s="38"/>
      <c r="J22" s="31"/>
      <c r="K22" s="31"/>
      <c r="L22" s="31"/>
      <c r="M22" s="31"/>
    </row>
    <row r="23" spans="1:13" ht="15.95" customHeight="1" thickBot="1" x14ac:dyDescent="0.3">
      <c r="A23" s="5"/>
      <c r="B23" s="82"/>
      <c r="C23" s="82"/>
      <c r="D23" s="82"/>
      <c r="E23" s="82"/>
      <c r="F23" s="82"/>
      <c r="G23" s="82"/>
      <c r="H23" s="82"/>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82" t="s">
        <v>131</v>
      </c>
      <c r="C25" s="82"/>
      <c r="D25" s="82"/>
      <c r="E25" s="82"/>
      <c r="F25" s="82"/>
      <c r="G25" s="82"/>
      <c r="H25" s="82"/>
      <c r="I25" s="38"/>
      <c r="J25" s="31"/>
      <c r="K25" s="31"/>
      <c r="L25" s="31"/>
      <c r="M25" s="31"/>
    </row>
    <row r="26" spans="1:13" ht="15.95" customHeight="1" thickBot="1" x14ac:dyDescent="0.3">
      <c r="A26" s="9">
        <f>INDEX('Point Grid'!$C$8:$I$32,MATCH($A$1,'Point Grid'!$A$8:$A$32,0),MATCH(A25,'Point Grid'!$C$7:$I$7,0))</f>
        <v>0.5</v>
      </c>
      <c r="B26" s="82"/>
      <c r="C26" s="82"/>
      <c r="D26" s="82"/>
      <c r="E26" s="82"/>
      <c r="F26" s="82"/>
      <c r="G26" s="82"/>
      <c r="H26" s="82"/>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4</v>
      </c>
      <c r="B29" s="82" t="s">
        <v>132</v>
      </c>
      <c r="C29" s="82"/>
      <c r="D29" s="82"/>
      <c r="E29" s="82"/>
      <c r="F29" s="82"/>
      <c r="G29" s="82"/>
      <c r="H29" s="82"/>
      <c r="I29" s="38"/>
      <c r="J29" s="31"/>
      <c r="K29" s="31"/>
      <c r="L29" s="31"/>
      <c r="M29" s="31"/>
    </row>
    <row r="30" spans="1:13" ht="15.95" customHeight="1" thickBot="1" x14ac:dyDescent="0.3">
      <c r="A30" s="9">
        <f>INDEX('Point Grid'!$C$8:$I$32,MATCH($A$1,'Point Grid'!$A$8:$A$32,0),MATCH(A29,'Point Grid'!$C$7:$I$7,0))</f>
        <v>1</v>
      </c>
      <c r="B30" s="82"/>
      <c r="C30" s="82"/>
      <c r="D30" s="82"/>
      <c r="E30" s="82"/>
      <c r="F30" s="82"/>
      <c r="G30" s="82"/>
      <c r="H30" s="82"/>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4">
    <mergeCell ref="H1:I1"/>
    <mergeCell ref="B25:H26"/>
    <mergeCell ref="B29:H30"/>
    <mergeCell ref="B21:H23"/>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19">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5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8</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2.25</v>
      </c>
      <c r="B4" s="82" t="s">
        <v>133</v>
      </c>
      <c r="C4" s="82"/>
      <c r="D4" s="82"/>
      <c r="E4" s="82"/>
      <c r="F4" s="82"/>
      <c r="G4" s="82"/>
      <c r="H4" s="82"/>
      <c r="I4" s="36"/>
      <c r="J4" s="31"/>
      <c r="K4" s="31"/>
      <c r="L4" s="31"/>
      <c r="M4" s="31"/>
    </row>
    <row r="5" spans="1:13" ht="15.95" customHeight="1" x14ac:dyDescent="0.25">
      <c r="A5" s="9"/>
      <c r="B5" s="82"/>
      <c r="C5" s="82"/>
      <c r="D5" s="82"/>
      <c r="E5" s="82"/>
      <c r="F5" s="82"/>
      <c r="G5" s="82"/>
      <c r="H5" s="82"/>
      <c r="I5" s="36"/>
      <c r="J5" s="31"/>
      <c r="K5" s="31"/>
      <c r="L5" s="31"/>
      <c r="M5" s="31"/>
    </row>
    <row r="6" spans="1:13" ht="15.95" customHeight="1" x14ac:dyDescent="0.25">
      <c r="A6" s="9"/>
      <c r="B6" s="33"/>
      <c r="C6" s="33"/>
      <c r="D6" s="33"/>
      <c r="E6" s="33"/>
      <c r="F6" s="33"/>
      <c r="G6" s="33"/>
      <c r="H6" s="33"/>
      <c r="I6" s="36"/>
      <c r="J6" s="31"/>
      <c r="K6" s="31"/>
      <c r="L6" s="31"/>
      <c r="M6" s="31"/>
    </row>
    <row r="7" spans="1:13" ht="45" x14ac:dyDescent="0.25">
      <c r="A7" s="9"/>
      <c r="B7" s="56" t="s">
        <v>134</v>
      </c>
      <c r="C7" s="56" t="s">
        <v>135</v>
      </c>
      <c r="D7" s="56" t="s">
        <v>136</v>
      </c>
      <c r="E7" s="56" t="s">
        <v>137</v>
      </c>
      <c r="F7" s="33"/>
      <c r="G7" s="33"/>
      <c r="H7" s="33"/>
      <c r="I7" s="36"/>
      <c r="J7" s="31"/>
      <c r="K7" s="31"/>
      <c r="L7" s="31"/>
      <c r="M7" s="31"/>
    </row>
    <row r="8" spans="1:13" ht="15.95" customHeight="1" x14ac:dyDescent="0.25">
      <c r="A8" s="9"/>
      <c r="B8" s="43">
        <v>1999</v>
      </c>
      <c r="C8" s="65">
        <v>56261</v>
      </c>
      <c r="D8" s="43">
        <v>8</v>
      </c>
      <c r="E8" s="57">
        <v>5.5E-2</v>
      </c>
      <c r="F8" s="33"/>
      <c r="G8" s="33"/>
      <c r="H8" s="33"/>
      <c r="I8" s="36"/>
      <c r="J8" s="31"/>
      <c r="K8" s="31"/>
      <c r="L8" s="31"/>
      <c r="M8" s="31"/>
    </row>
    <row r="9" spans="1:13" ht="15.95" customHeight="1" x14ac:dyDescent="0.25">
      <c r="A9" s="9"/>
      <c r="B9" s="43" t="s">
        <v>138</v>
      </c>
      <c r="C9" s="43" t="s">
        <v>138</v>
      </c>
      <c r="D9" s="43" t="s">
        <v>138</v>
      </c>
      <c r="E9" s="43" t="s">
        <v>138</v>
      </c>
      <c r="F9" s="33"/>
      <c r="G9" s="33"/>
      <c r="H9" s="33"/>
      <c r="I9" s="36"/>
      <c r="J9" s="31"/>
      <c r="K9" s="31"/>
      <c r="L9" s="31"/>
      <c r="M9" s="31"/>
    </row>
    <row r="10" spans="1:13" ht="15.95" customHeight="1" x14ac:dyDescent="0.25">
      <c r="A10" s="9"/>
      <c r="B10" s="43">
        <v>2011</v>
      </c>
      <c r="C10" s="65">
        <v>56793</v>
      </c>
      <c r="D10" s="43">
        <v>5</v>
      </c>
      <c r="E10" s="57">
        <v>3.5999999999999997E-2</v>
      </c>
      <c r="F10" s="33"/>
      <c r="G10" s="33"/>
      <c r="H10" s="33"/>
      <c r="I10" s="36"/>
      <c r="J10" s="31"/>
      <c r="K10" s="31"/>
      <c r="L10" s="31"/>
      <c r="M10" s="31"/>
    </row>
    <row r="11" spans="1:13" ht="15.95" customHeight="1" x14ac:dyDescent="0.25">
      <c r="A11" s="9"/>
      <c r="B11" s="43">
        <v>2012</v>
      </c>
      <c r="C11" s="65">
        <v>57049</v>
      </c>
      <c r="D11" s="43">
        <v>11</v>
      </c>
      <c r="E11" s="57">
        <v>6.3E-2</v>
      </c>
      <c r="F11" s="33"/>
      <c r="G11" s="33"/>
      <c r="H11" s="33"/>
      <c r="I11" s="36"/>
      <c r="J11" s="31"/>
      <c r="K11" s="31"/>
      <c r="L11" s="31"/>
      <c r="M11" s="31"/>
    </row>
    <row r="12" spans="1:13" ht="15.95" customHeight="1" x14ac:dyDescent="0.25">
      <c r="A12" s="9"/>
      <c r="B12" s="43">
        <v>2013</v>
      </c>
      <c r="C12" s="65">
        <v>50038</v>
      </c>
      <c r="D12" s="43">
        <v>7</v>
      </c>
      <c r="E12" s="57">
        <v>3.5999999999999997E-2</v>
      </c>
      <c r="F12" s="33"/>
      <c r="G12" s="33"/>
      <c r="H12" s="33"/>
      <c r="I12" s="36"/>
      <c r="J12" s="31"/>
      <c r="K12" s="31"/>
      <c r="L12" s="31"/>
      <c r="M12" s="31"/>
    </row>
    <row r="13" spans="1:13" ht="15.95" customHeight="1" x14ac:dyDescent="0.25">
      <c r="A13" s="9"/>
      <c r="B13" s="43" t="s">
        <v>139</v>
      </c>
      <c r="C13" s="65">
        <v>813339</v>
      </c>
      <c r="D13" s="43">
        <v>121</v>
      </c>
      <c r="E13" s="57">
        <v>4.8000000000000001E-2</v>
      </c>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t="s">
        <v>140</v>
      </c>
      <c r="C15" s="33"/>
      <c r="D15" s="33"/>
      <c r="E15" s="33"/>
      <c r="F15" s="33"/>
      <c r="G15" s="33"/>
      <c r="H15" s="33"/>
      <c r="I15" s="36"/>
      <c r="J15" s="31"/>
      <c r="K15" s="31"/>
      <c r="L15" s="31"/>
      <c r="M15" s="31"/>
    </row>
    <row r="16" spans="1:13" ht="15.95" customHeight="1" x14ac:dyDescent="0.25">
      <c r="A16" s="9"/>
      <c r="B16" s="33" t="s">
        <v>141</v>
      </c>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t="s">
        <v>142</v>
      </c>
      <c r="C18" s="33"/>
      <c r="D18" s="33"/>
      <c r="E18" s="33"/>
      <c r="F18" s="33"/>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33" t="s">
        <v>143</v>
      </c>
      <c r="C20" s="33"/>
      <c r="D20" s="33"/>
      <c r="E20" s="33"/>
      <c r="F20" s="33"/>
      <c r="G20" s="33"/>
      <c r="H20" s="33"/>
      <c r="I20" s="36"/>
      <c r="J20" s="31"/>
      <c r="K20" s="31"/>
      <c r="L20" s="31"/>
      <c r="M20" s="31"/>
    </row>
    <row r="21" spans="1:13" ht="15.95" customHeight="1" x14ac:dyDescent="0.25">
      <c r="A21" s="9"/>
      <c r="B21" s="33" t="s">
        <v>144</v>
      </c>
      <c r="C21" s="33"/>
      <c r="D21" s="33"/>
      <c r="E21" s="33"/>
      <c r="F21" s="33"/>
      <c r="G21" s="33"/>
      <c r="H21" s="33"/>
      <c r="I21" s="36"/>
      <c r="J21" s="31"/>
      <c r="K21" s="31"/>
      <c r="L21" s="31"/>
      <c r="M21" s="31"/>
    </row>
    <row r="22" spans="1:13" ht="15.95" customHeight="1" x14ac:dyDescent="0.25">
      <c r="A22" s="9"/>
      <c r="B22" s="33" t="s">
        <v>145</v>
      </c>
      <c r="C22" s="33"/>
      <c r="D22" s="33"/>
      <c r="E22" s="33"/>
      <c r="F22" s="33"/>
      <c r="G22" s="33"/>
      <c r="H22" s="33"/>
      <c r="I22" s="36"/>
      <c r="J22" s="31"/>
      <c r="K22" s="31"/>
      <c r="L22" s="31"/>
      <c r="M22" s="31"/>
    </row>
    <row r="23" spans="1:13" ht="15.95" customHeight="1" x14ac:dyDescent="0.25">
      <c r="A23" s="9"/>
      <c r="B23" s="33" t="s">
        <v>146</v>
      </c>
      <c r="C23" s="33"/>
      <c r="D23" s="33"/>
      <c r="E23" s="33"/>
      <c r="F23" s="33"/>
      <c r="G23" s="33"/>
      <c r="H23" s="33"/>
      <c r="I23" s="36"/>
      <c r="J23" s="31"/>
      <c r="K23" s="31"/>
      <c r="L23" s="31"/>
      <c r="M23" s="31"/>
    </row>
    <row r="24" spans="1:13" ht="15.95" customHeight="1" x14ac:dyDescent="0.25">
      <c r="A24" s="9"/>
      <c r="B24" s="33" t="s">
        <v>147</v>
      </c>
      <c r="C24" s="33"/>
      <c r="D24" s="33"/>
      <c r="E24" s="33"/>
      <c r="F24" s="33"/>
      <c r="G24" s="33"/>
      <c r="H24" s="33"/>
      <c r="I24" s="36"/>
      <c r="J24" s="31"/>
      <c r="K24" s="31"/>
      <c r="L24" s="31"/>
      <c r="M24" s="31"/>
    </row>
    <row r="25" spans="1:13" ht="15.95" customHeight="1" x14ac:dyDescent="0.25">
      <c r="A25" s="9"/>
      <c r="B25" s="33" t="s">
        <v>148</v>
      </c>
      <c r="C25" s="33"/>
      <c r="D25" s="33"/>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45" x14ac:dyDescent="0.25">
      <c r="A27" s="9"/>
      <c r="B27" s="56" t="s">
        <v>149</v>
      </c>
      <c r="C27" s="56" t="s">
        <v>150</v>
      </c>
      <c r="D27" s="33"/>
      <c r="E27" s="33"/>
      <c r="F27" s="33"/>
      <c r="G27" s="33"/>
      <c r="H27" s="33"/>
      <c r="I27" s="36"/>
      <c r="J27" s="31"/>
      <c r="K27" s="31"/>
      <c r="L27" s="31"/>
      <c r="M27" s="31"/>
    </row>
    <row r="28" spans="1:13" ht="15.95" customHeight="1" x14ac:dyDescent="0.25">
      <c r="A28" s="9"/>
      <c r="B28" s="43">
        <v>1</v>
      </c>
      <c r="C28" s="63">
        <v>504000</v>
      </c>
      <c r="D28" s="33"/>
      <c r="E28" s="33"/>
      <c r="F28" s="33"/>
      <c r="G28" s="33"/>
      <c r="H28" s="33"/>
      <c r="I28" s="36"/>
      <c r="J28" s="31"/>
      <c r="K28" s="31"/>
      <c r="L28" s="31"/>
      <c r="M28" s="31"/>
    </row>
    <row r="29" spans="1:13" ht="15.95" customHeight="1" x14ac:dyDescent="0.25">
      <c r="A29" s="9"/>
      <c r="B29" s="43">
        <v>2</v>
      </c>
      <c r="C29" s="63">
        <v>644000</v>
      </c>
      <c r="D29" s="33"/>
      <c r="E29" s="33"/>
      <c r="F29" s="33"/>
      <c r="G29" s="33"/>
      <c r="H29" s="33"/>
      <c r="I29" s="36"/>
      <c r="J29" s="31"/>
      <c r="K29" s="31"/>
      <c r="L29" s="31"/>
      <c r="M29" s="31"/>
    </row>
    <row r="30" spans="1:13" ht="15.95" customHeight="1" x14ac:dyDescent="0.25">
      <c r="A30" s="9"/>
      <c r="B30" s="43">
        <v>3</v>
      </c>
      <c r="C30" s="63">
        <v>817000</v>
      </c>
      <c r="D30" s="33"/>
      <c r="E30" s="33"/>
      <c r="F30" s="33"/>
      <c r="G30" s="33"/>
      <c r="H30" s="33"/>
      <c r="I30" s="36"/>
      <c r="J30" s="31"/>
      <c r="K30" s="31"/>
      <c r="L30" s="31"/>
      <c r="M30" s="31"/>
    </row>
    <row r="31" spans="1:13" ht="15.95" customHeight="1" x14ac:dyDescent="0.25">
      <c r="A31" s="28"/>
      <c r="B31" s="43">
        <v>4</v>
      </c>
      <c r="C31" s="63">
        <v>975000</v>
      </c>
      <c r="D31" s="33"/>
      <c r="E31" s="33"/>
      <c r="F31" s="33"/>
      <c r="G31" s="33"/>
      <c r="H31" s="33"/>
      <c r="I31" s="36"/>
      <c r="J31" s="31"/>
      <c r="K31" s="31"/>
      <c r="L31" s="31"/>
      <c r="M31" s="31"/>
    </row>
    <row r="32" spans="1:13" ht="15.95" customHeight="1" x14ac:dyDescent="0.25">
      <c r="A32" s="26"/>
      <c r="B32" s="33"/>
      <c r="C32" s="33"/>
      <c r="D32" s="33"/>
      <c r="E32" s="33"/>
      <c r="F32" s="33"/>
      <c r="G32" s="33"/>
      <c r="H32" s="33"/>
      <c r="I32" s="36"/>
      <c r="J32" s="31"/>
      <c r="K32" s="31"/>
      <c r="L32" s="31"/>
      <c r="M32" s="31"/>
    </row>
    <row r="33" spans="1:13" ht="15.95" customHeight="1" x14ac:dyDescent="0.25">
      <c r="A33" s="29"/>
      <c r="B33" s="37"/>
      <c r="C33" s="37"/>
      <c r="D33" s="37"/>
      <c r="E33" s="37"/>
      <c r="F33" s="37"/>
      <c r="G33" s="37"/>
      <c r="H33" s="37"/>
      <c r="I33" s="38"/>
      <c r="J33" s="31"/>
      <c r="K33" s="31"/>
      <c r="L33" s="31"/>
      <c r="M33" s="31"/>
    </row>
    <row r="34" spans="1:13" ht="15.95" customHeight="1" x14ac:dyDescent="0.25">
      <c r="A34" s="26" t="s">
        <v>2</v>
      </c>
      <c r="B34" s="82" t="s">
        <v>151</v>
      </c>
      <c r="C34" s="82"/>
      <c r="D34" s="82"/>
      <c r="E34" s="82"/>
      <c r="F34" s="82"/>
      <c r="G34" s="82"/>
      <c r="H34" s="82"/>
      <c r="I34" s="38"/>
      <c r="J34" s="31"/>
      <c r="K34" s="31"/>
      <c r="L34" s="31"/>
      <c r="M34" s="31"/>
    </row>
    <row r="35" spans="1:13" ht="15.95" customHeight="1" thickBot="1" x14ac:dyDescent="0.3">
      <c r="A35" s="9">
        <f>INDEX('Point Grid'!$C$8:$I$32,MATCH($A$1,'Point Grid'!$A$8:$A$32,0),MATCH(A34,'Point Grid'!$C$7:$I$7,0))</f>
        <v>1</v>
      </c>
      <c r="B35" s="82"/>
      <c r="C35" s="82"/>
      <c r="D35" s="82"/>
      <c r="E35" s="82"/>
      <c r="F35" s="82"/>
      <c r="G35" s="82"/>
      <c r="H35" s="82"/>
      <c r="I35" s="38"/>
      <c r="J35" s="31"/>
      <c r="K35" s="31"/>
      <c r="L35" s="31"/>
      <c r="M35" s="31"/>
    </row>
    <row r="36" spans="1:13" ht="15.95" customHeight="1" thickBot="1" x14ac:dyDescent="0.3">
      <c r="A36" s="5"/>
      <c r="B36" s="37"/>
      <c r="C36" s="37"/>
      <c r="D36" s="37"/>
      <c r="E36" s="37"/>
      <c r="F36" s="37"/>
      <c r="G36" s="37"/>
      <c r="H36" s="37"/>
      <c r="I36" s="38"/>
      <c r="J36" s="31"/>
      <c r="K36" s="31"/>
      <c r="L36" s="31"/>
      <c r="M36" s="31"/>
    </row>
    <row r="37" spans="1:13" ht="15.95" customHeight="1" x14ac:dyDescent="0.25">
      <c r="A37" s="29"/>
      <c r="B37" s="37"/>
      <c r="C37" s="37"/>
      <c r="D37" s="37"/>
      <c r="E37" s="37"/>
      <c r="F37" s="37"/>
      <c r="G37" s="37"/>
      <c r="H37" s="37"/>
      <c r="I37" s="38"/>
      <c r="J37" s="31"/>
      <c r="K37" s="31"/>
      <c r="L37" s="31"/>
      <c r="M37" s="31"/>
    </row>
    <row r="38" spans="1:13" ht="15.95" customHeight="1" x14ac:dyDescent="0.25">
      <c r="A38" s="26" t="s">
        <v>3</v>
      </c>
      <c r="B38" s="82" t="s">
        <v>152</v>
      </c>
      <c r="C38" s="82"/>
      <c r="D38" s="82"/>
      <c r="E38" s="82"/>
      <c r="F38" s="82"/>
      <c r="G38" s="82"/>
      <c r="H38" s="82"/>
      <c r="I38" s="38"/>
      <c r="J38" s="31"/>
      <c r="K38" s="31"/>
      <c r="L38" s="31"/>
      <c r="M38" s="31"/>
    </row>
    <row r="39" spans="1:13" ht="15.95" customHeight="1" thickBot="1" x14ac:dyDescent="0.3">
      <c r="A39" s="9">
        <f>INDEX('Point Grid'!$C$8:$I$32,MATCH($A$1,'Point Grid'!$A$8:$A$32,0),MATCH(A38,'Point Grid'!$C$7:$I$7,0))</f>
        <v>1.25</v>
      </c>
      <c r="B39" s="82"/>
      <c r="C39" s="82"/>
      <c r="D39" s="82"/>
      <c r="E39" s="82"/>
      <c r="F39" s="82"/>
      <c r="G39" s="82"/>
      <c r="H39" s="82"/>
      <c r="I39" s="38"/>
      <c r="J39" s="31"/>
      <c r="K39" s="31"/>
      <c r="L39" s="31"/>
      <c r="M39" s="31"/>
    </row>
    <row r="40" spans="1:13" ht="15.95" customHeight="1" thickBot="1" x14ac:dyDescent="0.3">
      <c r="A40" s="5"/>
      <c r="B40" s="37"/>
      <c r="C40" s="37"/>
      <c r="D40" s="37"/>
      <c r="E40" s="37"/>
      <c r="F40" s="37"/>
      <c r="G40" s="37"/>
      <c r="H40" s="37"/>
      <c r="I40" s="38"/>
      <c r="J40" s="31"/>
      <c r="K40" s="31"/>
      <c r="L40" s="31"/>
      <c r="M40" s="31"/>
    </row>
    <row r="41" spans="1:13" ht="15.95" customHeight="1" thickBot="1" x14ac:dyDescent="0.3">
      <c r="A41" s="30"/>
      <c r="B41" s="39"/>
      <c r="C41" s="39"/>
      <c r="D41" s="39"/>
      <c r="E41" s="39"/>
      <c r="F41" s="39"/>
      <c r="G41" s="39"/>
      <c r="H41" s="39"/>
      <c r="I41" s="40"/>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sheetData>
  <mergeCells count="4">
    <mergeCell ref="B38:H39"/>
    <mergeCell ref="B34:H35"/>
    <mergeCell ref="H1:I1"/>
    <mergeCell ref="B4:H5"/>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32">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5"/>
  <sheetViews>
    <sheetView zoomScaleNormal="100" workbookViewId="0"/>
  </sheetViews>
  <sheetFormatPr defaultColWidth="9.140625" defaultRowHeight="15" x14ac:dyDescent="0.25"/>
  <cols>
    <col min="1" max="1" width="9.140625" style="24"/>
    <col min="2" max="2" width="24.7109375" style="24" customWidth="1"/>
    <col min="3" max="3" width="20.7109375" style="24" customWidth="1"/>
    <col min="4" max="7" width="8.7109375" style="24" customWidth="1"/>
    <col min="8" max="9" width="11.42578125" style="24" customWidth="1"/>
    <col min="10" max="16384" width="9.140625" style="24"/>
  </cols>
  <sheetData>
    <row r="1" spans="1:13" ht="15.95" customHeight="1" x14ac:dyDescent="0.25">
      <c r="A1" s="7">
        <v>9</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1.25</v>
      </c>
      <c r="B4" s="33" t="s">
        <v>153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3" t="s">
        <v>154</v>
      </c>
      <c r="C6" s="43" t="s">
        <v>159</v>
      </c>
      <c r="D6" s="33"/>
      <c r="E6" s="33"/>
      <c r="F6" s="33"/>
      <c r="G6" s="33"/>
      <c r="H6" s="33"/>
      <c r="I6" s="36"/>
      <c r="J6" s="31"/>
      <c r="K6" s="31"/>
      <c r="L6" s="31"/>
      <c r="M6" s="31"/>
    </row>
    <row r="7" spans="1:13" ht="15.95" customHeight="1" x14ac:dyDescent="0.25">
      <c r="A7" s="9"/>
      <c r="B7" s="43" t="s">
        <v>155</v>
      </c>
      <c r="C7" s="63">
        <v>4000</v>
      </c>
      <c r="D7" s="33"/>
      <c r="E7" s="33"/>
      <c r="F7" s="33"/>
      <c r="G7" s="33"/>
      <c r="H7" s="33"/>
      <c r="I7" s="36"/>
      <c r="J7" s="31"/>
      <c r="K7" s="31"/>
      <c r="L7" s="31"/>
      <c r="M7" s="31"/>
    </row>
    <row r="8" spans="1:13" ht="15.95" customHeight="1" x14ac:dyDescent="0.25">
      <c r="A8" s="9"/>
      <c r="B8" s="43" t="s">
        <v>156</v>
      </c>
      <c r="C8" s="63">
        <v>17000</v>
      </c>
      <c r="D8" s="33"/>
      <c r="E8" s="33"/>
      <c r="F8" s="33"/>
      <c r="G8" s="33"/>
      <c r="H8" s="33"/>
      <c r="I8" s="36"/>
      <c r="J8" s="31"/>
      <c r="K8" s="31"/>
      <c r="L8" s="31"/>
      <c r="M8" s="31"/>
    </row>
    <row r="9" spans="1:13" ht="15.95" customHeight="1" x14ac:dyDescent="0.25">
      <c r="A9" s="9"/>
      <c r="B9" s="43" t="s">
        <v>157</v>
      </c>
      <c r="C9" s="63">
        <v>23000</v>
      </c>
      <c r="D9" s="33"/>
      <c r="E9" s="33"/>
      <c r="F9" s="33"/>
      <c r="G9" s="33"/>
      <c r="H9" s="33"/>
      <c r="I9" s="36"/>
      <c r="J9" s="31"/>
      <c r="K9" s="31"/>
      <c r="L9" s="31"/>
      <c r="M9" s="31"/>
    </row>
    <row r="10" spans="1:13" ht="15.95" customHeight="1" x14ac:dyDescent="0.25">
      <c r="A10" s="9"/>
      <c r="B10" s="43" t="s">
        <v>158</v>
      </c>
      <c r="C10" s="63">
        <v>5000</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160</v>
      </c>
      <c r="C12" s="33"/>
      <c r="D12" s="33"/>
      <c r="E12" s="33"/>
      <c r="F12" s="33"/>
      <c r="G12" s="33"/>
      <c r="H12" s="33"/>
      <c r="I12" s="36"/>
      <c r="J12" s="31"/>
      <c r="K12" s="31"/>
      <c r="L12" s="31"/>
      <c r="M12" s="31"/>
    </row>
    <row r="13" spans="1:13" ht="15.95" customHeight="1" x14ac:dyDescent="0.25">
      <c r="A13" s="9"/>
      <c r="B13" s="33" t="s">
        <v>161</v>
      </c>
      <c r="C13" s="33"/>
      <c r="D13" s="33"/>
      <c r="E13" s="33"/>
      <c r="F13" s="33"/>
      <c r="G13" s="33"/>
      <c r="H13" s="33"/>
      <c r="I13" s="36"/>
      <c r="J13" s="31"/>
      <c r="K13" s="31"/>
      <c r="L13" s="31"/>
      <c r="M13" s="31"/>
    </row>
    <row r="14" spans="1:13" ht="15.95" customHeight="1" x14ac:dyDescent="0.25">
      <c r="A14" s="9"/>
      <c r="B14" s="33" t="s">
        <v>162</v>
      </c>
      <c r="C14" s="33"/>
      <c r="D14" s="33"/>
      <c r="E14" s="33"/>
      <c r="F14" s="33"/>
      <c r="G14" s="33"/>
      <c r="H14" s="33"/>
      <c r="I14" s="36"/>
      <c r="J14" s="31"/>
      <c r="K14" s="31"/>
      <c r="L14" s="31"/>
      <c r="M14" s="31"/>
    </row>
    <row r="15" spans="1:13" ht="15.95" customHeight="1" x14ac:dyDescent="0.25">
      <c r="A15" s="9"/>
      <c r="B15" s="33" t="s">
        <v>163</v>
      </c>
      <c r="C15" s="33"/>
      <c r="D15" s="33"/>
      <c r="E15" s="33"/>
      <c r="F15" s="33"/>
      <c r="G15" s="33"/>
      <c r="H15" s="33"/>
      <c r="I15" s="36"/>
      <c r="J15" s="31"/>
      <c r="K15" s="31"/>
      <c r="L15" s="31"/>
      <c r="M15" s="31"/>
    </row>
    <row r="16" spans="1:13" ht="15.95" customHeight="1" x14ac:dyDescent="0.25">
      <c r="A16" s="9"/>
      <c r="B16" s="33" t="s">
        <v>164</v>
      </c>
      <c r="C16" s="33"/>
      <c r="D16" s="33"/>
      <c r="E16" s="33"/>
      <c r="F16" s="33"/>
      <c r="G16" s="33"/>
      <c r="H16" s="33"/>
      <c r="I16" s="36"/>
      <c r="J16" s="31"/>
      <c r="K16" s="31"/>
      <c r="L16" s="31"/>
      <c r="M16" s="31"/>
    </row>
    <row r="17" spans="1:13" ht="15.95" customHeight="1" x14ac:dyDescent="0.25">
      <c r="A17" s="9"/>
      <c r="B17" s="33" t="s">
        <v>165</v>
      </c>
      <c r="C17" s="33"/>
      <c r="D17" s="33"/>
      <c r="E17" s="33"/>
      <c r="F17" s="33"/>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6" t="s">
        <v>2</v>
      </c>
      <c r="B19" s="82" t="s">
        <v>166</v>
      </c>
      <c r="C19" s="82"/>
      <c r="D19" s="82"/>
      <c r="E19" s="82"/>
      <c r="F19" s="82"/>
      <c r="G19" s="82"/>
      <c r="H19" s="82"/>
      <c r="I19" s="38"/>
      <c r="J19" s="31"/>
      <c r="K19" s="31"/>
      <c r="L19" s="31"/>
      <c r="M19" s="31"/>
    </row>
    <row r="20" spans="1:13" ht="15.95" customHeight="1" thickBot="1" x14ac:dyDescent="0.3">
      <c r="A20" s="9">
        <f>INDEX('Point Grid'!$C$8:$I$32,MATCH($A$1,'Point Grid'!$A$8:$A$32,0),MATCH(A19,'Point Grid'!$C$7:$I$7,0))</f>
        <v>1.25</v>
      </c>
      <c r="B20" s="82"/>
      <c r="C20" s="82"/>
      <c r="D20" s="82"/>
      <c r="E20" s="82"/>
      <c r="F20" s="82"/>
      <c r="G20" s="82"/>
      <c r="H20" s="82"/>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2">
    <mergeCell ref="H1:I1"/>
    <mergeCell ref="B19:H20"/>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10</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1.75</v>
      </c>
      <c r="B4" s="33" t="s">
        <v>167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3" t="s">
        <v>168</v>
      </c>
      <c r="C6" s="43" t="s">
        <v>171</v>
      </c>
      <c r="D6" s="43" t="s">
        <v>172</v>
      </c>
      <c r="E6" s="33"/>
      <c r="F6" s="33"/>
      <c r="G6" s="33"/>
      <c r="H6" s="33"/>
      <c r="I6" s="36"/>
      <c r="J6" s="31"/>
      <c r="K6" s="31"/>
      <c r="L6" s="31"/>
      <c r="M6" s="31"/>
    </row>
    <row r="7" spans="1:13" ht="15.95" customHeight="1" x14ac:dyDescent="0.25">
      <c r="A7" s="9"/>
      <c r="B7" s="43" t="s">
        <v>169</v>
      </c>
      <c r="C7" s="63">
        <v>45000000</v>
      </c>
      <c r="D7" s="61">
        <v>0.8</v>
      </c>
      <c r="E7" s="33"/>
      <c r="F7" s="33"/>
      <c r="G7" s="33"/>
      <c r="H7" s="33"/>
      <c r="I7" s="36"/>
      <c r="J7" s="31"/>
      <c r="K7" s="31"/>
      <c r="L7" s="31"/>
      <c r="M7" s="31"/>
    </row>
    <row r="8" spans="1:13" ht="15.95" customHeight="1" x14ac:dyDescent="0.25">
      <c r="A8" s="9"/>
      <c r="B8" s="43" t="s">
        <v>170</v>
      </c>
      <c r="C8" s="63">
        <v>55000000</v>
      </c>
      <c r="D8" s="61">
        <v>0.6</v>
      </c>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t="s">
        <v>173</v>
      </c>
      <c r="C10" s="33"/>
      <c r="D10" s="33"/>
      <c r="E10" s="33"/>
      <c r="F10" s="33"/>
      <c r="G10" s="33"/>
      <c r="H10" s="33"/>
      <c r="I10" s="36"/>
      <c r="J10" s="31"/>
      <c r="K10" s="31"/>
      <c r="L10" s="31"/>
      <c r="M10" s="31"/>
    </row>
    <row r="11" spans="1:13" ht="15.95" customHeight="1" x14ac:dyDescent="0.25">
      <c r="A11" s="9"/>
      <c r="B11" s="33" t="s">
        <v>174</v>
      </c>
      <c r="C11" s="33"/>
      <c r="D11" s="33"/>
      <c r="E11" s="33"/>
      <c r="F11" s="33"/>
      <c r="G11" s="33"/>
      <c r="H11" s="33"/>
      <c r="I11" s="36"/>
      <c r="J11" s="31"/>
      <c r="K11" s="31"/>
      <c r="L11" s="31"/>
      <c r="M11" s="31"/>
    </row>
    <row r="12" spans="1:13" ht="15.95" customHeight="1" x14ac:dyDescent="0.25">
      <c r="A12" s="9"/>
      <c r="B12" s="33" t="s">
        <v>175</v>
      </c>
      <c r="C12" s="33"/>
      <c r="D12" s="33"/>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82" t="s">
        <v>176</v>
      </c>
      <c r="C14" s="82"/>
      <c r="D14" s="82"/>
      <c r="E14" s="82"/>
      <c r="F14" s="82"/>
      <c r="G14" s="82"/>
      <c r="H14" s="82"/>
      <c r="I14" s="38"/>
      <c r="J14" s="31"/>
      <c r="K14" s="31"/>
      <c r="L14" s="31"/>
      <c r="M14" s="31"/>
    </row>
    <row r="15" spans="1:13" ht="15.95" customHeight="1" thickBot="1" x14ac:dyDescent="0.3">
      <c r="A15" s="9">
        <f>INDEX('Point Grid'!$C$8:$I$32,MATCH($A$1,'Point Grid'!$A$8:$A$32,0),MATCH(A14,'Point Grid'!$C$7:$I$7,0))</f>
        <v>1.25</v>
      </c>
      <c r="B15" s="82"/>
      <c r="C15" s="82"/>
      <c r="D15" s="82"/>
      <c r="E15" s="82"/>
      <c r="F15" s="82"/>
      <c r="G15" s="82"/>
      <c r="H15" s="82"/>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82" t="s">
        <v>177</v>
      </c>
      <c r="C18" s="82"/>
      <c r="D18" s="82"/>
      <c r="E18" s="82"/>
      <c r="F18" s="82"/>
      <c r="G18" s="82"/>
      <c r="H18" s="82"/>
      <c r="I18" s="38"/>
      <c r="J18" s="31"/>
      <c r="K18" s="31"/>
      <c r="L18" s="31"/>
      <c r="M18" s="31"/>
    </row>
    <row r="19" spans="1:13" ht="15.95" customHeight="1" thickBot="1" x14ac:dyDescent="0.3">
      <c r="A19" s="9">
        <f>INDEX('Point Grid'!$C$8:$I$32,MATCH($A$1,'Point Grid'!$A$8:$A$32,0),MATCH(A18,'Point Grid'!$C$7:$I$7,0))</f>
        <v>0.5</v>
      </c>
      <c r="B19" s="82"/>
      <c r="C19" s="82"/>
      <c r="D19" s="82"/>
      <c r="E19" s="82"/>
      <c r="F19" s="82"/>
      <c r="G19" s="82"/>
      <c r="H19" s="82"/>
      <c r="I19" s="38"/>
      <c r="J19" s="31"/>
      <c r="K19" s="31"/>
      <c r="L19" s="31"/>
      <c r="M19" s="31"/>
    </row>
    <row r="20" spans="1:13" ht="15.95" customHeight="1" thickBot="1" x14ac:dyDescent="0.3">
      <c r="A20" s="5"/>
      <c r="B20" s="82"/>
      <c r="C20" s="82"/>
      <c r="D20" s="82"/>
      <c r="E20" s="82"/>
      <c r="F20" s="82"/>
      <c r="G20" s="82"/>
      <c r="H20" s="82"/>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3">
    <mergeCell ref="B14:H15"/>
    <mergeCell ref="H1:I1"/>
    <mergeCell ref="B18:H20"/>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5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1.42578125" style="24" customWidth="1"/>
    <col min="6" max="6" width="18.85546875" style="24" customWidth="1"/>
    <col min="7" max="9" width="11.42578125" style="24" customWidth="1"/>
    <col min="10" max="16384" width="9.140625" style="24"/>
  </cols>
  <sheetData>
    <row r="1" spans="1:13" ht="15.95" customHeight="1" x14ac:dyDescent="0.25">
      <c r="A1" s="7">
        <v>11</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5.75</v>
      </c>
      <c r="B4" s="33" t="s">
        <v>178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179</v>
      </c>
      <c r="C6" s="33"/>
      <c r="D6" s="33"/>
      <c r="E6" s="33"/>
      <c r="F6" s="33"/>
      <c r="G6" s="33"/>
      <c r="H6" s="33"/>
      <c r="I6" s="36"/>
      <c r="J6" s="31"/>
      <c r="K6" s="31"/>
      <c r="L6" s="31"/>
      <c r="M6" s="31"/>
    </row>
    <row r="7" spans="1:13" ht="15.95" customHeight="1" x14ac:dyDescent="0.25">
      <c r="A7" s="9"/>
      <c r="B7" s="33" t="s">
        <v>180</v>
      </c>
      <c r="C7" s="33"/>
      <c r="D7" s="33"/>
      <c r="E7" s="33"/>
      <c r="F7" s="33"/>
      <c r="G7" s="33"/>
      <c r="H7" s="33"/>
      <c r="I7" s="36"/>
      <c r="J7" s="31"/>
      <c r="K7" s="31"/>
      <c r="L7" s="31"/>
      <c r="M7" s="31"/>
    </row>
    <row r="8" spans="1:13" ht="15.95" customHeight="1" x14ac:dyDescent="0.25">
      <c r="A8" s="9"/>
      <c r="B8" s="33" t="s">
        <v>181</v>
      </c>
      <c r="C8" s="33"/>
      <c r="D8" s="33"/>
      <c r="E8" s="33"/>
      <c r="F8" s="33"/>
      <c r="G8" s="33"/>
      <c r="H8" s="33"/>
      <c r="I8" s="36"/>
      <c r="J8" s="31"/>
      <c r="K8" s="31"/>
      <c r="L8" s="31"/>
      <c r="M8" s="31"/>
    </row>
    <row r="9" spans="1:13" ht="15.95" customHeight="1" x14ac:dyDescent="0.25">
      <c r="A9" s="9"/>
      <c r="B9" s="33" t="s">
        <v>192</v>
      </c>
      <c r="C9" s="33"/>
      <c r="D9" s="33"/>
      <c r="E9" s="33"/>
      <c r="F9" s="33"/>
      <c r="G9" s="33"/>
      <c r="H9" s="33"/>
      <c r="I9" s="36"/>
      <c r="J9" s="31"/>
      <c r="K9" s="31"/>
      <c r="L9" s="31"/>
      <c r="M9" s="31"/>
    </row>
    <row r="10" spans="1:13" ht="15.95" customHeight="1" x14ac:dyDescent="0.25">
      <c r="A10" s="9"/>
      <c r="B10" s="33" t="s">
        <v>182</v>
      </c>
      <c r="C10" s="33"/>
      <c r="D10" s="33"/>
      <c r="E10" s="33"/>
      <c r="F10" s="33"/>
      <c r="G10" s="33"/>
      <c r="H10" s="33"/>
      <c r="I10" s="36"/>
      <c r="J10" s="31"/>
      <c r="K10" s="31"/>
      <c r="L10" s="31"/>
      <c r="M10" s="31"/>
    </row>
    <row r="11" spans="1:13" ht="15.95" customHeight="1" x14ac:dyDescent="0.25">
      <c r="A11" s="9"/>
      <c r="B11" s="33" t="s">
        <v>183</v>
      </c>
      <c r="C11" s="33"/>
      <c r="D11" s="33"/>
      <c r="E11" s="33"/>
      <c r="F11" s="33"/>
      <c r="G11" s="33"/>
      <c r="H11" s="33"/>
      <c r="I11" s="36"/>
      <c r="J11" s="31"/>
      <c r="K11" s="31"/>
      <c r="L11" s="31"/>
      <c r="M11" s="31"/>
    </row>
    <row r="12" spans="1:13" ht="15.95" customHeight="1" x14ac:dyDescent="0.25">
      <c r="A12" s="9"/>
      <c r="B12" s="33" t="s">
        <v>184</v>
      </c>
      <c r="C12" s="33"/>
      <c r="D12" s="33"/>
      <c r="E12" s="33"/>
      <c r="F12" s="33"/>
      <c r="G12" s="33"/>
      <c r="H12" s="33"/>
      <c r="I12" s="36"/>
      <c r="J12" s="31"/>
      <c r="K12" s="31"/>
      <c r="L12" s="31"/>
      <c r="M12" s="31"/>
    </row>
    <row r="13" spans="1:13" ht="15.95" customHeight="1" x14ac:dyDescent="0.25">
      <c r="A13" s="9"/>
      <c r="B13" s="33" t="s">
        <v>185</v>
      </c>
      <c r="C13" s="33"/>
      <c r="D13" s="33"/>
      <c r="E13" s="33"/>
      <c r="F13" s="33"/>
      <c r="G13" s="33"/>
      <c r="H13" s="33"/>
      <c r="I13" s="36"/>
      <c r="J13" s="31"/>
      <c r="K13" s="31"/>
      <c r="L13" s="31"/>
      <c r="M13" s="31"/>
    </row>
    <row r="14" spans="1:13" ht="15.95" customHeight="1" x14ac:dyDescent="0.25">
      <c r="A14" s="9"/>
      <c r="B14" s="33" t="s">
        <v>186</v>
      </c>
      <c r="C14" s="33"/>
      <c r="D14" s="33"/>
      <c r="E14" s="33"/>
      <c r="F14" s="33"/>
      <c r="G14" s="33"/>
      <c r="H14" s="33"/>
      <c r="I14" s="36"/>
      <c r="J14" s="31"/>
      <c r="K14" s="31"/>
      <c r="L14" s="31"/>
      <c r="M14" s="31"/>
    </row>
    <row r="15" spans="1:13" ht="15.95" customHeight="1" x14ac:dyDescent="0.25">
      <c r="A15" s="9"/>
      <c r="B15" s="33" t="s">
        <v>187</v>
      </c>
      <c r="C15" s="33"/>
      <c r="D15" s="33"/>
      <c r="E15" s="33"/>
      <c r="F15" s="33"/>
      <c r="G15" s="33"/>
      <c r="H15" s="33"/>
      <c r="I15" s="36"/>
      <c r="J15" s="31"/>
      <c r="K15" s="31"/>
      <c r="L15" s="31"/>
      <c r="M15" s="31"/>
    </row>
    <row r="16" spans="1:13" ht="15.95" customHeight="1" x14ac:dyDescent="0.25">
      <c r="A16" s="9"/>
      <c r="B16" s="33" t="s">
        <v>188</v>
      </c>
      <c r="C16" s="33"/>
      <c r="D16" s="33"/>
      <c r="E16" s="33"/>
      <c r="F16" s="33"/>
      <c r="G16" s="33"/>
      <c r="H16" s="33"/>
      <c r="I16" s="36"/>
      <c r="J16" s="31"/>
      <c r="K16" s="31"/>
      <c r="L16" s="31"/>
      <c r="M16" s="31"/>
    </row>
    <row r="17" spans="1:13" ht="15.95" customHeight="1" x14ac:dyDescent="0.25">
      <c r="A17" s="9"/>
      <c r="B17" s="33" t="s">
        <v>189</v>
      </c>
      <c r="C17" s="33"/>
      <c r="D17" s="33"/>
      <c r="E17" s="33"/>
      <c r="F17" s="33"/>
      <c r="G17" s="33"/>
      <c r="H17" s="33"/>
      <c r="I17" s="36"/>
      <c r="J17" s="31"/>
      <c r="K17" s="31"/>
      <c r="L17" s="31"/>
      <c r="M17" s="31"/>
    </row>
    <row r="18" spans="1:13" ht="15.95" customHeight="1" x14ac:dyDescent="0.25">
      <c r="A18" s="28"/>
      <c r="B18" s="33" t="s">
        <v>190</v>
      </c>
      <c r="C18" s="33"/>
      <c r="D18" s="33"/>
      <c r="E18" s="33"/>
      <c r="F18" s="33"/>
      <c r="G18" s="33"/>
      <c r="H18" s="33"/>
      <c r="I18" s="36"/>
      <c r="J18" s="31"/>
      <c r="K18" s="31"/>
      <c r="L18" s="31"/>
      <c r="M18" s="31"/>
    </row>
    <row r="19" spans="1:13" ht="15.95" customHeight="1" x14ac:dyDescent="0.25">
      <c r="A19" s="26"/>
      <c r="B19" s="33" t="s">
        <v>191</v>
      </c>
      <c r="C19" s="33"/>
      <c r="D19" s="33"/>
      <c r="E19" s="33"/>
      <c r="F19" s="33"/>
      <c r="G19" s="33"/>
      <c r="H19" s="33"/>
      <c r="I19" s="36"/>
      <c r="J19" s="31"/>
      <c r="K19" s="31"/>
      <c r="L19" s="31"/>
      <c r="M19" s="31"/>
    </row>
    <row r="20" spans="1:13" ht="15.95" customHeight="1" x14ac:dyDescent="0.25">
      <c r="A20" s="26"/>
      <c r="B20" s="33" t="s">
        <v>193</v>
      </c>
      <c r="C20" s="33"/>
      <c r="D20" s="33"/>
      <c r="E20" s="33"/>
      <c r="F20" s="33"/>
      <c r="G20" s="33"/>
      <c r="H20" s="33"/>
      <c r="I20" s="36"/>
      <c r="J20" s="31"/>
      <c r="K20" s="31"/>
      <c r="L20" s="31"/>
      <c r="M20" s="31"/>
    </row>
    <row r="21" spans="1:13" ht="15.95" customHeight="1" x14ac:dyDescent="0.25">
      <c r="A21" s="26"/>
      <c r="B21" s="33"/>
      <c r="C21" s="33"/>
      <c r="D21" s="33"/>
      <c r="E21" s="33"/>
      <c r="F21" s="33"/>
      <c r="G21" s="33"/>
      <c r="H21" s="33"/>
      <c r="I21" s="36"/>
      <c r="J21" s="31"/>
      <c r="K21" s="31"/>
      <c r="L21" s="31"/>
      <c r="M21" s="31"/>
    </row>
    <row r="22" spans="1:13" ht="75.95" customHeight="1" x14ac:dyDescent="0.25">
      <c r="A22" s="26"/>
      <c r="B22" s="56" t="s">
        <v>194</v>
      </c>
      <c r="C22" s="56" t="s">
        <v>195</v>
      </c>
      <c r="D22" s="56" t="s">
        <v>196</v>
      </c>
      <c r="E22" s="56" t="s">
        <v>197</v>
      </c>
      <c r="F22" s="56" t="s">
        <v>198</v>
      </c>
      <c r="G22" s="41"/>
      <c r="H22" s="41"/>
      <c r="I22" s="36"/>
      <c r="J22" s="31"/>
      <c r="K22" s="31"/>
      <c r="L22" s="31"/>
      <c r="M22" s="31"/>
    </row>
    <row r="23" spans="1:13" ht="15.95" customHeight="1" x14ac:dyDescent="0.25">
      <c r="A23" s="26"/>
      <c r="B23" s="43">
        <v>2013</v>
      </c>
      <c r="C23" s="65">
        <v>20700</v>
      </c>
      <c r="D23" s="65">
        <v>15900</v>
      </c>
      <c r="E23" s="65">
        <v>17500</v>
      </c>
      <c r="F23" s="43">
        <v>0.47099999999999997</v>
      </c>
      <c r="G23" s="33"/>
      <c r="H23" s="33"/>
      <c r="I23" s="36"/>
      <c r="J23" s="31"/>
      <c r="K23" s="31"/>
      <c r="L23" s="31"/>
      <c r="M23" s="31"/>
    </row>
    <row r="24" spans="1:13" ht="15.95" customHeight="1" x14ac:dyDescent="0.25">
      <c r="A24" s="26"/>
      <c r="B24" s="43">
        <v>2014</v>
      </c>
      <c r="C24" s="65">
        <v>23200</v>
      </c>
      <c r="D24" s="65">
        <v>17500</v>
      </c>
      <c r="E24" s="65">
        <v>18800</v>
      </c>
      <c r="F24" s="43">
        <v>0.314</v>
      </c>
      <c r="G24" s="33"/>
      <c r="H24" s="33"/>
      <c r="I24" s="36"/>
      <c r="J24" s="31"/>
      <c r="K24" s="31"/>
      <c r="L24" s="31"/>
      <c r="M24" s="31"/>
    </row>
    <row r="25" spans="1:13" ht="15.95" customHeight="1" x14ac:dyDescent="0.25">
      <c r="A25" s="26"/>
      <c r="B25" s="33"/>
      <c r="C25" s="33"/>
      <c r="D25" s="33"/>
      <c r="E25" s="33"/>
      <c r="F25" s="33"/>
      <c r="G25" s="33"/>
      <c r="H25" s="33"/>
      <c r="I25" s="36"/>
      <c r="J25" s="31"/>
      <c r="K25" s="31"/>
      <c r="L25" s="31"/>
      <c r="M25" s="31"/>
    </row>
    <row r="26" spans="1:13" ht="15.95" customHeight="1" x14ac:dyDescent="0.25">
      <c r="A26" s="26"/>
      <c r="B26" s="33"/>
      <c r="C26" s="33"/>
      <c r="D26" s="33"/>
      <c r="E26" s="33"/>
      <c r="F26" s="33"/>
      <c r="G26" s="33"/>
      <c r="H26" s="33"/>
      <c r="I26" s="36"/>
      <c r="J26" s="31"/>
      <c r="K26" s="31"/>
      <c r="L26" s="31"/>
      <c r="M26" s="31"/>
    </row>
    <row r="27" spans="1:13" ht="15.95" customHeight="1" x14ac:dyDescent="0.25">
      <c r="A27" s="26"/>
      <c r="B27" s="42"/>
      <c r="C27" s="83" t="s">
        <v>204</v>
      </c>
      <c r="D27" s="83"/>
      <c r="E27" s="83"/>
      <c r="F27" s="83"/>
      <c r="G27" s="33"/>
      <c r="H27" s="33"/>
      <c r="I27" s="36"/>
      <c r="J27" s="31"/>
      <c r="K27" s="31"/>
      <c r="L27" s="31"/>
      <c r="M27" s="31"/>
    </row>
    <row r="28" spans="1:13" ht="15.95" customHeight="1" x14ac:dyDescent="0.25">
      <c r="A28" s="26"/>
      <c r="B28" s="42" t="s">
        <v>134</v>
      </c>
      <c r="C28" s="47" t="s">
        <v>199</v>
      </c>
      <c r="D28" s="47" t="s">
        <v>200</v>
      </c>
      <c r="E28" s="47" t="s">
        <v>201</v>
      </c>
      <c r="F28" s="47" t="s">
        <v>202</v>
      </c>
      <c r="G28" s="33"/>
      <c r="H28" s="33"/>
      <c r="I28" s="36"/>
      <c r="J28" s="31"/>
      <c r="K28" s="31"/>
      <c r="L28" s="31"/>
      <c r="M28" s="31"/>
    </row>
    <row r="29" spans="1:13" ht="15.95" customHeight="1" x14ac:dyDescent="0.25">
      <c r="A29" s="26"/>
      <c r="B29" s="42">
        <v>2010</v>
      </c>
      <c r="C29" s="67">
        <v>1.0549999999999999</v>
      </c>
      <c r="D29" s="67">
        <v>1.0469999999999999</v>
      </c>
      <c r="E29" s="67">
        <v>1.018</v>
      </c>
      <c r="F29" s="67">
        <v>1</v>
      </c>
      <c r="G29" s="33"/>
      <c r="H29" s="33"/>
      <c r="I29" s="36"/>
      <c r="J29" s="31"/>
      <c r="K29" s="31"/>
      <c r="L29" s="31"/>
      <c r="M29" s="31"/>
    </row>
    <row r="30" spans="1:13" ht="15.95" customHeight="1" x14ac:dyDescent="0.25">
      <c r="A30" s="26"/>
      <c r="B30" s="42">
        <v>2011</v>
      </c>
      <c r="C30" s="67">
        <v>1.052</v>
      </c>
      <c r="D30" s="67">
        <v>1.0429999999999999</v>
      </c>
      <c r="E30" s="67">
        <v>1.02</v>
      </c>
      <c r="F30" s="33"/>
      <c r="G30" s="33"/>
      <c r="H30" s="33"/>
      <c r="I30" s="36"/>
      <c r="J30" s="31"/>
      <c r="K30" s="31"/>
      <c r="L30" s="31"/>
      <c r="M30" s="31"/>
    </row>
    <row r="31" spans="1:13" ht="15.95" customHeight="1" x14ac:dyDescent="0.25">
      <c r="A31" s="26"/>
      <c r="B31" s="42">
        <v>2012</v>
      </c>
      <c r="C31" s="67">
        <v>1.0569999999999999</v>
      </c>
      <c r="D31" s="67">
        <v>1.048</v>
      </c>
      <c r="E31" s="33"/>
      <c r="F31" s="33"/>
      <c r="G31" s="33"/>
      <c r="H31" s="33"/>
      <c r="I31" s="36"/>
      <c r="J31" s="31"/>
      <c r="K31" s="31"/>
      <c r="L31" s="31"/>
      <c r="M31" s="31"/>
    </row>
    <row r="32" spans="1:13" ht="15.95" customHeight="1" x14ac:dyDescent="0.25">
      <c r="A32" s="26"/>
      <c r="B32" s="42">
        <v>2013</v>
      </c>
      <c r="C32" s="67">
        <v>1.0609999999999999</v>
      </c>
      <c r="D32" s="33"/>
      <c r="E32" s="33"/>
      <c r="F32" s="33"/>
      <c r="G32" s="33"/>
      <c r="H32" s="33"/>
      <c r="I32" s="36"/>
      <c r="J32" s="31"/>
      <c r="K32" s="31"/>
      <c r="L32" s="31"/>
      <c r="M32" s="31"/>
    </row>
    <row r="33" spans="1:13" ht="15.95" customHeight="1" x14ac:dyDescent="0.25">
      <c r="A33" s="26"/>
      <c r="B33" s="33"/>
      <c r="C33" s="33"/>
      <c r="D33" s="33"/>
      <c r="E33" s="33"/>
      <c r="F33" s="33"/>
      <c r="G33" s="33"/>
      <c r="H33" s="33"/>
      <c r="I33" s="36"/>
      <c r="J33" s="31"/>
      <c r="K33" s="31"/>
      <c r="L33" s="31"/>
      <c r="M33" s="31"/>
    </row>
    <row r="34" spans="1:13" ht="15.95" customHeight="1" x14ac:dyDescent="0.25">
      <c r="A34" s="26"/>
      <c r="B34" s="42"/>
      <c r="C34" s="83" t="s">
        <v>203</v>
      </c>
      <c r="D34" s="83"/>
      <c r="E34" s="83"/>
      <c r="F34" s="83"/>
      <c r="G34" s="33"/>
      <c r="H34" s="33"/>
      <c r="I34" s="36"/>
      <c r="J34" s="31"/>
      <c r="K34" s="31"/>
      <c r="L34" s="31"/>
      <c r="M34" s="31"/>
    </row>
    <row r="35" spans="1:13" ht="15.95" customHeight="1" x14ac:dyDescent="0.25">
      <c r="A35" s="26"/>
      <c r="B35" s="42" t="s">
        <v>134</v>
      </c>
      <c r="C35" s="47" t="s">
        <v>199</v>
      </c>
      <c r="D35" s="47" t="s">
        <v>200</v>
      </c>
      <c r="E35" s="47" t="s">
        <v>201</v>
      </c>
      <c r="F35" s="47" t="s">
        <v>202</v>
      </c>
      <c r="G35" s="33"/>
      <c r="H35" s="33"/>
      <c r="I35" s="36"/>
      <c r="J35" s="31"/>
      <c r="K35" s="31"/>
      <c r="L35" s="31"/>
      <c r="M35" s="31"/>
    </row>
    <row r="36" spans="1:13" ht="15.95" customHeight="1" x14ac:dyDescent="0.25">
      <c r="A36" s="26"/>
      <c r="B36" s="42">
        <v>2010</v>
      </c>
      <c r="C36" s="67">
        <v>1.012</v>
      </c>
      <c r="D36" s="67">
        <v>1.006</v>
      </c>
      <c r="E36" s="67">
        <v>1.006</v>
      </c>
      <c r="F36" s="67">
        <v>1</v>
      </c>
      <c r="G36" s="33"/>
      <c r="H36" s="33"/>
      <c r="I36" s="36"/>
      <c r="J36" s="31"/>
      <c r="K36" s="31"/>
      <c r="L36" s="31"/>
      <c r="M36" s="31"/>
    </row>
    <row r="37" spans="1:13" ht="15.95" customHeight="1" x14ac:dyDescent="0.25">
      <c r="A37" s="26"/>
      <c r="B37" s="42">
        <v>2011</v>
      </c>
      <c r="C37" s="67">
        <v>1.01</v>
      </c>
      <c r="D37" s="67">
        <v>1.006</v>
      </c>
      <c r="E37" s="67">
        <v>1.004</v>
      </c>
      <c r="F37" s="33"/>
      <c r="G37" s="33"/>
      <c r="H37" s="33"/>
      <c r="I37" s="36"/>
      <c r="J37" s="31"/>
      <c r="K37" s="31"/>
      <c r="L37" s="31"/>
      <c r="M37" s="31"/>
    </row>
    <row r="38" spans="1:13" ht="15.95" customHeight="1" x14ac:dyDescent="0.25">
      <c r="A38" s="26"/>
      <c r="B38" s="42">
        <v>2012</v>
      </c>
      <c r="C38" s="67">
        <v>1.536</v>
      </c>
      <c r="D38" s="67">
        <v>1.004</v>
      </c>
      <c r="E38" s="33"/>
      <c r="F38" s="33"/>
      <c r="G38" s="33"/>
      <c r="H38" s="33"/>
      <c r="I38" s="36"/>
      <c r="J38" s="31"/>
      <c r="K38" s="31"/>
      <c r="L38" s="31"/>
      <c r="M38" s="31"/>
    </row>
    <row r="39" spans="1:13" ht="15.95" customHeight="1" x14ac:dyDescent="0.25">
      <c r="A39" s="26"/>
      <c r="B39" s="42">
        <v>2013</v>
      </c>
      <c r="C39" s="67">
        <v>1.5</v>
      </c>
      <c r="D39" s="33"/>
      <c r="E39" s="33"/>
      <c r="F39" s="33"/>
      <c r="G39" s="33"/>
      <c r="H39" s="33"/>
      <c r="I39" s="36"/>
      <c r="J39" s="31"/>
      <c r="K39" s="31"/>
      <c r="L39" s="31"/>
      <c r="M39" s="31"/>
    </row>
    <row r="40" spans="1:13" ht="15.95" customHeight="1" x14ac:dyDescent="0.25">
      <c r="A40" s="26"/>
      <c r="B40" s="33"/>
      <c r="C40" s="33"/>
      <c r="D40" s="33"/>
      <c r="E40" s="33"/>
      <c r="F40" s="33"/>
      <c r="G40" s="33"/>
      <c r="H40" s="33"/>
      <c r="I40" s="36"/>
      <c r="J40" s="31"/>
      <c r="K40" s="31"/>
      <c r="L40" s="31"/>
      <c r="M40" s="31"/>
    </row>
    <row r="41" spans="1:13" ht="15.95" customHeight="1" x14ac:dyDescent="0.25">
      <c r="A41" s="26" t="s">
        <v>2</v>
      </c>
      <c r="B41" s="82" t="s">
        <v>205</v>
      </c>
      <c r="C41" s="82"/>
      <c r="D41" s="82"/>
      <c r="E41" s="82"/>
      <c r="F41" s="82"/>
      <c r="G41" s="82"/>
      <c r="H41" s="82"/>
      <c r="I41" s="38"/>
      <c r="J41" s="31"/>
      <c r="K41" s="31"/>
      <c r="L41" s="31"/>
      <c r="M41" s="31"/>
    </row>
    <row r="42" spans="1:13" ht="15.95" customHeight="1" thickBot="1" x14ac:dyDescent="0.3">
      <c r="A42" s="9">
        <f>INDEX('Point Grid'!$C$8:$I$32,MATCH($A$1,'Point Grid'!$A$8:$A$32,0),MATCH(A41,'Point Grid'!$C$7:$I$7,0))</f>
        <v>5.75</v>
      </c>
      <c r="B42" s="82"/>
      <c r="C42" s="82"/>
      <c r="D42" s="82"/>
      <c r="E42" s="82"/>
      <c r="F42" s="82"/>
      <c r="G42" s="82"/>
      <c r="H42" s="82"/>
      <c r="I42" s="38"/>
      <c r="J42" s="31"/>
      <c r="K42" s="31"/>
      <c r="L42" s="31"/>
      <c r="M42" s="31"/>
    </row>
    <row r="43" spans="1:13" ht="15.95" customHeight="1" thickBot="1" x14ac:dyDescent="0.3">
      <c r="A43" s="5"/>
      <c r="B43" s="37"/>
      <c r="C43" s="37"/>
      <c r="D43" s="37"/>
      <c r="E43" s="37"/>
      <c r="F43" s="37"/>
      <c r="G43" s="37"/>
      <c r="H43" s="37"/>
      <c r="I43" s="38"/>
      <c r="J43" s="31"/>
      <c r="K43" s="31"/>
      <c r="L43" s="31"/>
      <c r="M43" s="31"/>
    </row>
    <row r="44" spans="1:13" ht="15.95" customHeight="1" thickBot="1" x14ac:dyDescent="0.3">
      <c r="A44" s="30"/>
      <c r="B44" s="39"/>
      <c r="C44" s="39"/>
      <c r="D44" s="39"/>
      <c r="E44" s="39"/>
      <c r="F44" s="39"/>
      <c r="G44" s="39"/>
      <c r="H44" s="39"/>
      <c r="I44" s="40"/>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row r="56" spans="2:13" x14ac:dyDescent="0.25">
      <c r="B56" s="31"/>
      <c r="C56" s="31"/>
      <c r="D56" s="31"/>
      <c r="E56" s="31"/>
      <c r="F56" s="31"/>
      <c r="G56" s="31"/>
      <c r="H56" s="31"/>
      <c r="I56" s="31"/>
      <c r="J56" s="31"/>
      <c r="K56" s="31"/>
      <c r="L56" s="31"/>
      <c r="M56" s="31"/>
    </row>
    <row r="57" spans="2:13" x14ac:dyDescent="0.25">
      <c r="B57" s="31"/>
      <c r="C57" s="31"/>
      <c r="D57" s="31"/>
      <c r="E57" s="31"/>
      <c r="F57" s="31"/>
      <c r="G57" s="31"/>
      <c r="H57" s="31"/>
      <c r="I57" s="31"/>
      <c r="J57" s="31"/>
      <c r="K57" s="31"/>
      <c r="L57" s="31"/>
      <c r="M57" s="31"/>
    </row>
  </sheetData>
  <mergeCells count="4">
    <mergeCell ref="B41:H42"/>
    <mergeCell ref="H1:I1"/>
    <mergeCell ref="C27:F27"/>
    <mergeCell ref="C34:F34"/>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2">
    <dataValidation type="decimal" allowBlank="1" showInputMessage="1" showErrorMessage="1" sqref="A19:A4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12</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Grid'!B:B,MATCH('12'!A1,'Point Grid'!A:A,0))</f>
        <v>1</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7" t="s">
        <v>206</v>
      </c>
      <c r="C6" s="77"/>
      <c r="D6" s="77"/>
      <c r="E6" s="77"/>
      <c r="F6" s="77"/>
      <c r="G6" s="77"/>
      <c r="H6" s="77"/>
      <c r="I6" s="38"/>
      <c r="J6" s="31"/>
      <c r="K6" s="31"/>
      <c r="L6" s="31"/>
      <c r="M6" s="31"/>
    </row>
    <row r="7" spans="1:13" ht="15.95" customHeight="1" thickBot="1" x14ac:dyDescent="0.3">
      <c r="A7" s="9">
        <f>INDEX('Point Grid'!$C$8:$I$32,MATCH($A$1,'Point Grid'!$A$8:$A$32,0),MATCH(A6,'Point Grid'!$C$7:$I$7,0))</f>
        <v>1</v>
      </c>
      <c r="B7" s="77"/>
      <c r="C7" s="77"/>
      <c r="D7" s="77"/>
      <c r="E7" s="77"/>
      <c r="F7" s="77"/>
      <c r="G7" s="77"/>
      <c r="H7" s="77"/>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thickBot="1" x14ac:dyDescent="0.3">
      <c r="A9" s="30"/>
      <c r="B9" s="39"/>
      <c r="C9" s="39"/>
      <c r="D9" s="39"/>
      <c r="E9" s="39"/>
      <c r="F9" s="39"/>
      <c r="G9" s="39"/>
      <c r="H9" s="39"/>
      <c r="I9" s="40"/>
      <c r="J9" s="31"/>
      <c r="K9" s="31"/>
      <c r="L9" s="31"/>
      <c r="M9" s="31"/>
    </row>
    <row r="10" spans="1:13" x14ac:dyDescent="0.25">
      <c r="B10" s="31"/>
      <c r="C10" s="31"/>
      <c r="D10" s="31"/>
      <c r="E10" s="31"/>
      <c r="F10" s="31"/>
      <c r="G10" s="31"/>
      <c r="H10" s="31"/>
      <c r="I10" s="31"/>
      <c r="J10" s="31"/>
      <c r="K10" s="31"/>
      <c r="L10" s="31"/>
      <c r="M10" s="31"/>
    </row>
    <row r="11" spans="1:13" x14ac:dyDescent="0.25">
      <c r="B11" s="31"/>
      <c r="C11" s="31"/>
      <c r="D11" s="31"/>
      <c r="E11" s="31"/>
      <c r="F11" s="31"/>
      <c r="G11" s="31"/>
      <c r="H11" s="31"/>
      <c r="I11" s="31"/>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sheetData>
  <mergeCells count="1">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4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13</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2.5</v>
      </c>
      <c r="B4" s="33" t="s">
        <v>207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3" t="s">
        <v>195</v>
      </c>
      <c r="C6" s="83"/>
      <c r="D6" s="83"/>
      <c r="E6" s="33"/>
      <c r="F6" s="33"/>
      <c r="G6" s="33"/>
      <c r="H6" s="33"/>
      <c r="I6" s="36"/>
      <c r="J6" s="31"/>
      <c r="K6" s="31"/>
      <c r="L6" s="31"/>
      <c r="M6" s="31"/>
    </row>
    <row r="7" spans="1:13" ht="15.95" customHeight="1" x14ac:dyDescent="0.25">
      <c r="A7" s="9"/>
      <c r="B7" s="83" t="s">
        <v>208</v>
      </c>
      <c r="C7" s="83" t="s">
        <v>212</v>
      </c>
      <c r="D7" s="83"/>
      <c r="E7" s="33"/>
      <c r="F7" s="33"/>
      <c r="G7" s="33"/>
      <c r="H7" s="33"/>
      <c r="I7" s="36"/>
      <c r="J7" s="31"/>
      <c r="K7" s="31"/>
      <c r="L7" s="31"/>
      <c r="M7" s="31"/>
    </row>
    <row r="8" spans="1:13" ht="15.95" customHeight="1" x14ac:dyDescent="0.25">
      <c r="A8" s="9"/>
      <c r="B8" s="83"/>
      <c r="C8" s="43" t="s">
        <v>210</v>
      </c>
      <c r="D8" s="43" t="s">
        <v>211</v>
      </c>
      <c r="E8" s="33"/>
      <c r="F8" s="33"/>
      <c r="G8" s="33"/>
      <c r="H8" s="33"/>
      <c r="I8" s="36"/>
      <c r="J8" s="31"/>
      <c r="K8" s="31"/>
      <c r="L8" s="31"/>
      <c r="M8" s="31"/>
    </row>
    <row r="9" spans="1:13" ht="15.95" customHeight="1" x14ac:dyDescent="0.25">
      <c r="A9" s="9"/>
      <c r="B9" s="43" t="s">
        <v>169</v>
      </c>
      <c r="C9" s="43">
        <v>250</v>
      </c>
      <c r="D9" s="43">
        <v>100</v>
      </c>
      <c r="E9" s="33"/>
      <c r="F9" s="33"/>
      <c r="G9" s="33"/>
      <c r="H9" s="33"/>
      <c r="I9" s="36"/>
      <c r="J9" s="31"/>
      <c r="K9" s="31"/>
      <c r="L9" s="31"/>
      <c r="M9" s="31"/>
    </row>
    <row r="10" spans="1:13" ht="15.95" customHeight="1" x14ac:dyDescent="0.25">
      <c r="A10" s="9"/>
      <c r="B10" s="43" t="s">
        <v>170</v>
      </c>
      <c r="C10" s="43">
        <v>75</v>
      </c>
      <c r="D10" s="43">
        <v>200</v>
      </c>
      <c r="E10" s="33"/>
      <c r="F10" s="33"/>
      <c r="G10" s="33"/>
      <c r="H10" s="33"/>
      <c r="I10" s="36"/>
      <c r="J10" s="31"/>
      <c r="K10" s="31"/>
      <c r="L10" s="31"/>
      <c r="M10" s="31"/>
    </row>
    <row r="11" spans="1:13" ht="15.95" customHeight="1" x14ac:dyDescent="0.25">
      <c r="A11" s="9"/>
      <c r="B11" s="43" t="s">
        <v>209</v>
      </c>
      <c r="C11" s="43">
        <v>75</v>
      </c>
      <c r="D11" s="43">
        <v>500</v>
      </c>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43" t="s">
        <v>212</v>
      </c>
      <c r="C13" s="43" t="s">
        <v>213</v>
      </c>
      <c r="D13" s="33"/>
      <c r="E13" s="33"/>
      <c r="F13" s="33"/>
      <c r="G13" s="33"/>
      <c r="H13" s="33"/>
      <c r="I13" s="36"/>
      <c r="J13" s="31"/>
      <c r="K13" s="31"/>
      <c r="L13" s="31"/>
      <c r="M13" s="31"/>
    </row>
    <row r="14" spans="1:13" ht="15.95" customHeight="1" x14ac:dyDescent="0.25">
      <c r="A14" s="9"/>
      <c r="B14" s="43" t="s">
        <v>210</v>
      </c>
      <c r="C14" s="63">
        <v>235800</v>
      </c>
      <c r="D14" s="33"/>
      <c r="E14" s="33"/>
      <c r="F14" s="33"/>
      <c r="G14" s="33"/>
      <c r="H14" s="33"/>
      <c r="I14" s="36"/>
      <c r="J14" s="31"/>
      <c r="K14" s="31"/>
      <c r="L14" s="31"/>
      <c r="M14" s="31"/>
    </row>
    <row r="15" spans="1:13" ht="15.95" customHeight="1" x14ac:dyDescent="0.25">
      <c r="A15" s="9"/>
      <c r="B15" s="43" t="s">
        <v>211</v>
      </c>
      <c r="C15" s="63">
        <v>482560</v>
      </c>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84" t="s">
        <v>214</v>
      </c>
      <c r="C17" s="85"/>
      <c r="D17" s="33"/>
      <c r="E17" s="33"/>
      <c r="F17" s="33"/>
      <c r="G17" s="33"/>
      <c r="H17" s="33"/>
      <c r="I17" s="36"/>
      <c r="J17" s="31"/>
      <c r="K17" s="31"/>
      <c r="L17" s="31"/>
      <c r="M17" s="31"/>
    </row>
    <row r="18" spans="1:13" ht="15.95" customHeight="1" x14ac:dyDescent="0.25">
      <c r="A18" s="9"/>
      <c r="B18" s="43" t="s">
        <v>215</v>
      </c>
      <c r="C18" s="44">
        <v>0.8</v>
      </c>
      <c r="D18" s="33"/>
      <c r="E18" s="33"/>
      <c r="F18" s="33"/>
      <c r="G18" s="33"/>
      <c r="H18" s="33"/>
      <c r="I18" s="36"/>
      <c r="J18" s="31"/>
      <c r="K18" s="31"/>
      <c r="L18" s="31"/>
      <c r="M18" s="31"/>
    </row>
    <row r="19" spans="1:13" ht="15.95" customHeight="1" x14ac:dyDescent="0.25">
      <c r="A19" s="9"/>
      <c r="B19" s="43" t="s">
        <v>216</v>
      </c>
      <c r="C19" s="44">
        <v>1</v>
      </c>
      <c r="D19" s="33"/>
      <c r="E19" s="33"/>
      <c r="F19" s="33"/>
      <c r="G19" s="33"/>
      <c r="H19" s="33"/>
      <c r="I19" s="36"/>
      <c r="J19" s="31"/>
      <c r="K19" s="31"/>
      <c r="L19" s="31"/>
      <c r="M19" s="31"/>
    </row>
    <row r="20" spans="1:13" ht="15.95" customHeight="1" x14ac:dyDescent="0.25">
      <c r="A20" s="9"/>
      <c r="B20" s="43" t="s">
        <v>217</v>
      </c>
      <c r="C20" s="44">
        <v>1.3</v>
      </c>
      <c r="D20" s="33"/>
      <c r="E20" s="33"/>
      <c r="F20" s="33"/>
      <c r="G20" s="33"/>
      <c r="H20" s="33"/>
      <c r="I20" s="36"/>
      <c r="J20" s="31"/>
      <c r="K20" s="31"/>
      <c r="L20" s="31"/>
      <c r="M20" s="31"/>
    </row>
    <row r="21" spans="1:13" ht="15.95" customHeight="1" x14ac:dyDescent="0.25">
      <c r="A21" s="9"/>
      <c r="B21" s="43" t="s">
        <v>210</v>
      </c>
      <c r="C21" s="44">
        <v>1</v>
      </c>
      <c r="D21" s="33"/>
      <c r="E21" s="33"/>
      <c r="F21" s="33"/>
      <c r="G21" s="33"/>
      <c r="H21" s="33"/>
      <c r="I21" s="36"/>
      <c r="J21" s="31"/>
      <c r="K21" s="31"/>
      <c r="L21" s="31"/>
      <c r="M21" s="31"/>
    </row>
    <row r="22" spans="1:13" ht="15.95" customHeight="1" x14ac:dyDescent="0.25">
      <c r="A22" s="9"/>
      <c r="B22" s="43" t="s">
        <v>211</v>
      </c>
      <c r="C22" s="44">
        <v>0.75</v>
      </c>
      <c r="D22" s="33"/>
      <c r="E22" s="33"/>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82" t="s">
        <v>218</v>
      </c>
      <c r="C24" s="82"/>
      <c r="D24" s="82"/>
      <c r="E24" s="82"/>
      <c r="F24" s="82"/>
      <c r="G24" s="82"/>
      <c r="H24" s="82"/>
      <c r="I24" s="38"/>
      <c r="J24" s="31"/>
      <c r="K24" s="31"/>
      <c r="L24" s="31"/>
      <c r="M24" s="31"/>
    </row>
    <row r="25" spans="1:13" ht="15.95" customHeight="1" thickBot="1" x14ac:dyDescent="0.3">
      <c r="A25" s="9">
        <f>INDEX('Point Grid'!$C$8:$I$32,MATCH($A$1,'Point Grid'!$A$8:$A$32,0),MATCH(A24,'Point Grid'!$C$7:$I$7,0))</f>
        <v>0.5</v>
      </c>
      <c r="B25" s="82"/>
      <c r="C25" s="82"/>
      <c r="D25" s="82"/>
      <c r="E25" s="82"/>
      <c r="F25" s="82"/>
      <c r="G25" s="82"/>
      <c r="H25" s="82"/>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3</v>
      </c>
      <c r="B28" s="82" t="s">
        <v>219</v>
      </c>
      <c r="C28" s="82"/>
      <c r="D28" s="82"/>
      <c r="E28" s="82"/>
      <c r="F28" s="82"/>
      <c r="G28" s="82"/>
      <c r="H28" s="82"/>
      <c r="I28" s="38"/>
      <c r="J28" s="31"/>
      <c r="K28" s="31"/>
      <c r="L28" s="31"/>
      <c r="M28" s="31"/>
    </row>
    <row r="29" spans="1:13" ht="15.95" customHeight="1" thickBot="1" x14ac:dyDescent="0.3">
      <c r="A29" s="9">
        <f>INDEX('Point Grid'!$C$8:$I$32,MATCH($A$1,'Point Grid'!$A$8:$A$32,0),MATCH(A28,'Point Grid'!$C$7:$I$7,0))</f>
        <v>2</v>
      </c>
      <c r="B29" s="82"/>
      <c r="C29" s="82"/>
      <c r="D29" s="82"/>
      <c r="E29" s="82"/>
      <c r="F29" s="82"/>
      <c r="G29" s="82"/>
      <c r="H29" s="82"/>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7">
    <mergeCell ref="B24:H25"/>
    <mergeCell ref="H1:I1"/>
    <mergeCell ref="B28:H29"/>
    <mergeCell ref="C7:D7"/>
    <mergeCell ref="B6:D6"/>
    <mergeCell ref="B7:B8"/>
    <mergeCell ref="B17:C17"/>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37"/>
  <sheetViews>
    <sheetView zoomScaleNormal="100" workbookViewId="0"/>
  </sheetViews>
  <sheetFormatPr defaultColWidth="9.140625" defaultRowHeight="15" x14ac:dyDescent="0.25"/>
  <cols>
    <col min="1" max="1" width="9.140625" style="24"/>
    <col min="2" max="2" width="18" style="24" customWidth="1"/>
    <col min="3" max="3" width="18.7109375" style="24" bestFit="1" customWidth="1"/>
    <col min="4" max="4" width="22.28515625" style="24" bestFit="1" customWidth="1"/>
    <col min="5" max="9" width="11.42578125" style="24" customWidth="1"/>
    <col min="10" max="16384" width="9.140625" style="24"/>
  </cols>
  <sheetData>
    <row r="1" spans="1:13" ht="15.95" customHeight="1" x14ac:dyDescent="0.25">
      <c r="A1" s="7">
        <v>14</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Grid'!B:B,MATCH('14'!A1,'Point Grid'!A:A,0))</f>
        <v>2.5</v>
      </c>
      <c r="B4" s="33" t="s">
        <v>220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0" customHeight="1" x14ac:dyDescent="0.25">
      <c r="A6" s="9"/>
      <c r="B6" s="43" t="s">
        <v>221</v>
      </c>
      <c r="C6" s="78" t="s">
        <v>222</v>
      </c>
      <c r="D6" s="78" t="s">
        <v>223</v>
      </c>
      <c r="E6" s="33"/>
      <c r="F6" s="33"/>
      <c r="G6" s="33"/>
      <c r="H6" s="33"/>
      <c r="I6" s="36"/>
      <c r="J6" s="31"/>
      <c r="K6" s="31"/>
      <c r="L6" s="31"/>
      <c r="M6" s="31"/>
    </row>
    <row r="7" spans="1:13" ht="15.95" customHeight="1" x14ac:dyDescent="0.25">
      <c r="A7" s="9"/>
      <c r="B7" s="43" t="s">
        <v>224</v>
      </c>
      <c r="C7" s="43">
        <v>120</v>
      </c>
      <c r="D7" s="63">
        <v>75000</v>
      </c>
      <c r="E7" s="33"/>
      <c r="F7" s="33"/>
      <c r="G7" s="33"/>
      <c r="H7" s="33"/>
      <c r="I7" s="36"/>
      <c r="J7" s="31"/>
      <c r="K7" s="31"/>
      <c r="L7" s="31"/>
      <c r="M7" s="31"/>
    </row>
    <row r="8" spans="1:13" ht="15.95" customHeight="1" x14ac:dyDescent="0.25">
      <c r="A8" s="9"/>
      <c r="B8" s="43" t="s">
        <v>225</v>
      </c>
      <c r="C8" s="43">
        <v>117</v>
      </c>
      <c r="D8" s="63">
        <v>209000</v>
      </c>
      <c r="E8" s="33"/>
      <c r="F8" s="33"/>
      <c r="G8" s="33"/>
      <c r="H8" s="33"/>
      <c r="I8" s="36"/>
      <c r="J8" s="31"/>
      <c r="K8" s="31"/>
      <c r="L8" s="31"/>
      <c r="M8" s="31"/>
    </row>
    <row r="9" spans="1:13" ht="15.95" customHeight="1" x14ac:dyDescent="0.25">
      <c r="A9" s="9"/>
      <c r="B9" s="43" t="s">
        <v>226</v>
      </c>
      <c r="C9" s="43">
        <v>3</v>
      </c>
      <c r="D9" s="63">
        <v>22000</v>
      </c>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227</v>
      </c>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26" t="s">
        <v>2</v>
      </c>
      <c r="B13" s="82" t="s">
        <v>228</v>
      </c>
      <c r="C13" s="82"/>
      <c r="D13" s="82"/>
      <c r="E13" s="82"/>
      <c r="F13" s="82"/>
      <c r="G13" s="82"/>
      <c r="H13" s="82"/>
      <c r="I13" s="38"/>
      <c r="J13" s="31"/>
      <c r="K13" s="31"/>
      <c r="L13" s="31"/>
      <c r="M13" s="31"/>
    </row>
    <row r="14" spans="1:13" ht="15.95" customHeight="1" thickBot="1" x14ac:dyDescent="0.3">
      <c r="A14" s="9">
        <f>INDEX('Point Grid'!$C$8:$I$32,MATCH($A$1,'Point Grid'!$A$8:$A$32,0),MATCH(A13,'Point Grid'!$C$7:$I$7,0))</f>
        <v>0.75</v>
      </c>
      <c r="B14" s="82"/>
      <c r="C14" s="82"/>
      <c r="D14" s="82"/>
      <c r="E14" s="82"/>
      <c r="F14" s="82"/>
      <c r="G14" s="82"/>
      <c r="H14" s="82"/>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82" t="s">
        <v>229</v>
      </c>
      <c r="C17" s="82"/>
      <c r="D17" s="82"/>
      <c r="E17" s="82"/>
      <c r="F17" s="82"/>
      <c r="G17" s="82"/>
      <c r="H17" s="82"/>
      <c r="I17" s="38"/>
      <c r="J17" s="31"/>
      <c r="K17" s="31"/>
      <c r="L17" s="31"/>
      <c r="M17" s="31"/>
    </row>
    <row r="18" spans="1:13" ht="15.95" customHeight="1" thickBot="1" x14ac:dyDescent="0.3">
      <c r="A18" s="9">
        <f>INDEX('Point Grid'!$C$8:$I$32,MATCH($A$1,'Point Grid'!$A$8:$A$32,0),MATCH(A17,'Point Grid'!$C$7:$I$7,0))</f>
        <v>0.75</v>
      </c>
      <c r="B18" s="82"/>
      <c r="C18" s="82"/>
      <c r="D18" s="82"/>
      <c r="E18" s="82"/>
      <c r="F18" s="82"/>
      <c r="G18" s="82"/>
      <c r="H18" s="82"/>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4</v>
      </c>
      <c r="B21" s="82" t="s">
        <v>230</v>
      </c>
      <c r="C21" s="82"/>
      <c r="D21" s="82"/>
      <c r="E21" s="82"/>
      <c r="F21" s="82"/>
      <c r="G21" s="82"/>
      <c r="H21" s="82"/>
      <c r="I21" s="38"/>
      <c r="J21" s="31"/>
      <c r="K21" s="31"/>
      <c r="L21" s="31"/>
      <c r="M21" s="31"/>
    </row>
    <row r="22" spans="1:13" ht="15.95" customHeight="1" thickBot="1" x14ac:dyDescent="0.3">
      <c r="A22" s="9">
        <f>INDEX('Point Grid'!$C$8:$I$32,MATCH($A$1,'Point Grid'!$A$8:$A$32,0),MATCH(A21,'Point Grid'!$C$7:$I$7,0))</f>
        <v>1</v>
      </c>
      <c r="B22" s="82"/>
      <c r="C22" s="82"/>
      <c r="D22" s="82"/>
      <c r="E22" s="82"/>
      <c r="F22" s="82"/>
      <c r="G22" s="82"/>
      <c r="H22" s="82"/>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4">
    <mergeCell ref="B17:H18"/>
    <mergeCell ref="B21:H22"/>
    <mergeCell ref="H1:I1"/>
    <mergeCell ref="B13:H14"/>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8.7109375" style="24" customWidth="1"/>
    <col min="6" max="7" width="12.7109375" style="24" customWidth="1"/>
    <col min="8" max="9" width="9.7109375" style="24" customWidth="1"/>
    <col min="10" max="16384" width="9.140625" style="24"/>
  </cols>
  <sheetData>
    <row r="1" spans="1:13" ht="15.95" customHeight="1" x14ac:dyDescent="0.25">
      <c r="A1" s="7">
        <v>15</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1.5</v>
      </c>
      <c r="B4" s="33" t="s">
        <v>231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0" customHeight="1" x14ac:dyDescent="0.25">
      <c r="A6" s="9"/>
      <c r="B6" s="43" t="s">
        <v>232</v>
      </c>
      <c r="C6" s="43" t="s">
        <v>233</v>
      </c>
      <c r="D6" s="43" t="s">
        <v>234</v>
      </c>
      <c r="E6" s="43" t="s">
        <v>235</v>
      </c>
      <c r="F6" s="78" t="s">
        <v>236</v>
      </c>
      <c r="G6" s="78" t="s">
        <v>237</v>
      </c>
      <c r="H6" s="33"/>
      <c r="I6" s="36"/>
      <c r="J6" s="31"/>
      <c r="K6" s="31"/>
      <c r="L6" s="31"/>
      <c r="M6" s="31"/>
    </row>
    <row r="7" spans="1:13" ht="15.95" customHeight="1" x14ac:dyDescent="0.25">
      <c r="A7" s="9"/>
      <c r="B7" s="43">
        <v>1</v>
      </c>
      <c r="C7" s="49">
        <v>40544</v>
      </c>
      <c r="D7" s="49">
        <v>40544</v>
      </c>
      <c r="E7" s="49">
        <v>40574</v>
      </c>
      <c r="F7" s="43">
        <v>100</v>
      </c>
      <c r="G7" s="43">
        <v>100</v>
      </c>
      <c r="H7" s="33"/>
      <c r="I7" s="36"/>
      <c r="J7" s="31"/>
      <c r="K7" s="31"/>
      <c r="L7" s="31"/>
      <c r="M7" s="31"/>
    </row>
    <row r="8" spans="1:13" ht="15.95" customHeight="1" x14ac:dyDescent="0.25">
      <c r="A8" s="9"/>
      <c r="B8" s="43">
        <v>1</v>
      </c>
      <c r="C8" s="49"/>
      <c r="D8" s="49"/>
      <c r="E8" s="49">
        <v>40604</v>
      </c>
      <c r="F8" s="43">
        <v>100</v>
      </c>
      <c r="G8" s="43">
        <v>50</v>
      </c>
      <c r="H8" s="33"/>
      <c r="I8" s="36"/>
      <c r="J8" s="31"/>
      <c r="K8" s="31"/>
      <c r="L8" s="31"/>
      <c r="M8" s="31"/>
    </row>
    <row r="9" spans="1:13" ht="15.95" customHeight="1" x14ac:dyDescent="0.25">
      <c r="A9" s="9"/>
      <c r="B9" s="43">
        <v>1</v>
      </c>
      <c r="C9" s="49"/>
      <c r="D9" s="49"/>
      <c r="E9" s="49">
        <v>40634</v>
      </c>
      <c r="F9" s="43">
        <v>25</v>
      </c>
      <c r="G9" s="43">
        <v>0</v>
      </c>
      <c r="H9" s="33"/>
      <c r="I9" s="36"/>
      <c r="J9" s="31"/>
      <c r="K9" s="31"/>
      <c r="L9" s="31"/>
      <c r="M9" s="31"/>
    </row>
    <row r="10" spans="1:13" ht="8.1" customHeight="1" x14ac:dyDescent="0.25">
      <c r="A10" s="9"/>
      <c r="B10" s="84"/>
      <c r="C10" s="86"/>
      <c r="D10" s="86"/>
      <c r="E10" s="86"/>
      <c r="F10" s="86"/>
      <c r="G10" s="85"/>
      <c r="H10" s="33"/>
      <c r="I10" s="36"/>
      <c r="J10" s="31"/>
      <c r="K10" s="31"/>
      <c r="L10" s="31"/>
      <c r="M10" s="31"/>
    </row>
    <row r="11" spans="1:13" ht="15.95" customHeight="1" x14ac:dyDescent="0.25">
      <c r="A11" s="9"/>
      <c r="B11" s="43">
        <v>2</v>
      </c>
      <c r="C11" s="49">
        <v>40724</v>
      </c>
      <c r="D11" s="49">
        <v>40983</v>
      </c>
      <c r="E11" s="49">
        <v>41090</v>
      </c>
      <c r="F11" s="43">
        <v>0</v>
      </c>
      <c r="G11" s="65">
        <v>10000</v>
      </c>
      <c r="H11" s="33"/>
      <c r="I11" s="36"/>
      <c r="J11" s="31"/>
      <c r="K11" s="31"/>
      <c r="L11" s="31"/>
      <c r="M11" s="31"/>
    </row>
    <row r="12" spans="1:13" ht="15.95" customHeight="1" x14ac:dyDescent="0.25">
      <c r="A12" s="9"/>
      <c r="B12" s="43">
        <v>2</v>
      </c>
      <c r="C12" s="49"/>
      <c r="D12" s="49"/>
      <c r="E12" s="49">
        <v>41419</v>
      </c>
      <c r="F12" s="43">
        <v>250</v>
      </c>
      <c r="G12" s="65">
        <v>10000</v>
      </c>
      <c r="H12" s="33"/>
      <c r="I12" s="36"/>
      <c r="J12" s="31"/>
      <c r="K12" s="31"/>
      <c r="L12" s="31"/>
      <c r="M12" s="31"/>
    </row>
    <row r="13" spans="1:13" ht="15.95" customHeight="1" x14ac:dyDescent="0.25">
      <c r="A13" s="9"/>
      <c r="B13" s="43">
        <v>2</v>
      </c>
      <c r="C13" s="49"/>
      <c r="D13" s="49"/>
      <c r="E13" s="49">
        <v>41820</v>
      </c>
      <c r="F13" s="65">
        <v>15000</v>
      </c>
      <c r="G13" s="65">
        <v>1000</v>
      </c>
      <c r="H13" s="33"/>
      <c r="I13" s="36"/>
      <c r="J13" s="31"/>
      <c r="K13" s="31"/>
      <c r="L13" s="31"/>
      <c r="M13" s="31"/>
    </row>
    <row r="14" spans="1:13" ht="15.95" customHeight="1" x14ac:dyDescent="0.25">
      <c r="A14" s="9"/>
      <c r="B14" s="43">
        <v>2</v>
      </c>
      <c r="C14" s="49"/>
      <c r="D14" s="49"/>
      <c r="E14" s="49">
        <v>41894</v>
      </c>
      <c r="F14" s="43">
        <v>200</v>
      </c>
      <c r="G14" s="43">
        <v>0</v>
      </c>
      <c r="H14" s="33"/>
      <c r="I14" s="36"/>
      <c r="J14" s="31"/>
      <c r="K14" s="31"/>
      <c r="L14" s="31"/>
      <c r="M14" s="31"/>
    </row>
    <row r="15" spans="1:13" ht="8.1" customHeight="1" x14ac:dyDescent="0.25">
      <c r="A15" s="9"/>
      <c r="B15" s="84"/>
      <c r="C15" s="86"/>
      <c r="D15" s="86"/>
      <c r="E15" s="86"/>
      <c r="F15" s="86"/>
      <c r="G15" s="85"/>
      <c r="H15" s="33"/>
      <c r="I15" s="36"/>
      <c r="J15" s="31"/>
      <c r="K15" s="31"/>
      <c r="L15" s="31"/>
      <c r="M15" s="31"/>
    </row>
    <row r="16" spans="1:13" ht="15.95" customHeight="1" x14ac:dyDescent="0.25">
      <c r="A16" s="9"/>
      <c r="B16" s="43">
        <v>3</v>
      </c>
      <c r="C16" s="49">
        <v>40964</v>
      </c>
      <c r="D16" s="49">
        <v>40983</v>
      </c>
      <c r="E16" s="49">
        <v>40983</v>
      </c>
      <c r="F16" s="43">
        <v>0</v>
      </c>
      <c r="G16" s="43">
        <v>0</v>
      </c>
      <c r="H16" s="33"/>
      <c r="I16" s="36"/>
      <c r="J16" s="31"/>
      <c r="K16" s="31"/>
      <c r="L16" s="31"/>
      <c r="M16" s="31"/>
    </row>
    <row r="17" spans="1:13" ht="15.95" customHeight="1" x14ac:dyDescent="0.25">
      <c r="A17" s="9"/>
      <c r="B17" s="43">
        <v>3</v>
      </c>
      <c r="C17" s="49"/>
      <c r="D17" s="49"/>
      <c r="E17" s="49">
        <v>41289</v>
      </c>
      <c r="F17" s="43">
        <v>0</v>
      </c>
      <c r="G17" s="65">
        <v>1000</v>
      </c>
      <c r="H17" s="33"/>
      <c r="I17" s="36"/>
      <c r="J17" s="31"/>
      <c r="K17" s="31"/>
      <c r="L17" s="31"/>
      <c r="M17" s="31"/>
    </row>
    <row r="18" spans="1:13" ht="15.95" customHeight="1" x14ac:dyDescent="0.25">
      <c r="A18" s="28"/>
      <c r="B18" s="43">
        <v>3</v>
      </c>
      <c r="C18" s="49"/>
      <c r="D18" s="49"/>
      <c r="E18" s="49">
        <v>41470</v>
      </c>
      <c r="F18" s="65">
        <v>2500</v>
      </c>
      <c r="G18" s="43">
        <v>0</v>
      </c>
      <c r="H18" s="33"/>
      <c r="I18" s="36"/>
      <c r="J18" s="31"/>
      <c r="K18" s="31"/>
      <c r="L18" s="31"/>
      <c r="M18" s="31"/>
    </row>
    <row r="19" spans="1:13" ht="15.95" customHeight="1" x14ac:dyDescent="0.25">
      <c r="A19" s="28"/>
      <c r="B19" s="33"/>
      <c r="C19" s="33"/>
      <c r="D19" s="33"/>
      <c r="E19" s="33"/>
      <c r="F19" s="33"/>
      <c r="G19" s="33"/>
      <c r="H19" s="33"/>
      <c r="I19" s="36"/>
      <c r="J19" s="31"/>
      <c r="K19" s="31"/>
      <c r="L19" s="31"/>
      <c r="M19" s="31"/>
    </row>
    <row r="20" spans="1:13" ht="15.95" customHeight="1" x14ac:dyDescent="0.25">
      <c r="A20" s="26"/>
      <c r="B20" s="33" t="s">
        <v>238</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82" t="s">
        <v>239</v>
      </c>
      <c r="C22" s="82"/>
      <c r="D22" s="82"/>
      <c r="E22" s="82"/>
      <c r="F22" s="82"/>
      <c r="G22" s="82"/>
      <c r="H22" s="82"/>
      <c r="I22" s="38"/>
      <c r="J22" s="31"/>
      <c r="K22" s="31"/>
      <c r="L22" s="31"/>
      <c r="M22" s="31"/>
    </row>
    <row r="23" spans="1:13" ht="15.95" customHeight="1" thickBot="1" x14ac:dyDescent="0.3">
      <c r="A23" s="9">
        <f>INDEX('Point Grid'!$C$8:$I$32,MATCH($A$1,'Point Grid'!$A$8:$A$32,0),MATCH(A22,'Point Grid'!$C$7:$I$7,0))</f>
        <v>0.75</v>
      </c>
      <c r="B23" s="82"/>
      <c r="C23" s="82"/>
      <c r="D23" s="82"/>
      <c r="E23" s="82"/>
      <c r="F23" s="82"/>
      <c r="G23" s="82"/>
      <c r="H23" s="82"/>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82" t="s">
        <v>240</v>
      </c>
      <c r="C26" s="82"/>
      <c r="D26" s="82"/>
      <c r="E26" s="82"/>
      <c r="F26" s="82"/>
      <c r="G26" s="82"/>
      <c r="H26" s="82"/>
      <c r="I26" s="38"/>
      <c r="J26" s="31"/>
      <c r="K26" s="31"/>
      <c r="L26" s="31"/>
      <c r="M26" s="31"/>
    </row>
    <row r="27" spans="1:13" ht="15.95" customHeight="1" thickBot="1" x14ac:dyDescent="0.3">
      <c r="A27" s="9">
        <f>INDEX('Point Grid'!$C$8:$I$32,MATCH($A$1,'Point Grid'!$A$8:$A$32,0),MATCH(A26,'Point Grid'!$C$7:$I$7,0))</f>
        <v>0.75</v>
      </c>
      <c r="B27" s="82"/>
      <c r="C27" s="82"/>
      <c r="D27" s="82"/>
      <c r="E27" s="82"/>
      <c r="F27" s="82"/>
      <c r="G27" s="82"/>
      <c r="H27" s="82"/>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5">
    <mergeCell ref="H1:I1"/>
    <mergeCell ref="B22:H23"/>
    <mergeCell ref="B26:H27"/>
    <mergeCell ref="B10:G10"/>
    <mergeCell ref="B15:G15"/>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1"/>
  <sheetViews>
    <sheetView zoomScaleNormal="100" workbookViewId="0"/>
  </sheetViews>
  <sheetFormatPr defaultColWidth="9.140625" defaultRowHeight="15" x14ac:dyDescent="0.25"/>
  <cols>
    <col min="1" max="1" width="9.140625" style="24"/>
    <col min="2" max="4" width="13.7109375" style="24" customWidth="1"/>
    <col min="5" max="9" width="11.42578125" style="24" customWidth="1"/>
    <col min="10" max="16384" width="9.140625" style="24"/>
  </cols>
  <sheetData>
    <row r="1" spans="1:13" ht="15.95" customHeight="1" x14ac:dyDescent="0.25">
      <c r="A1" s="7">
        <v>16</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2</v>
      </c>
      <c r="B4" s="33" t="s">
        <v>241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7" t="s">
        <v>244</v>
      </c>
      <c r="C6" s="87"/>
      <c r="D6" s="87"/>
      <c r="E6" s="33"/>
      <c r="F6" s="87" t="s">
        <v>245</v>
      </c>
      <c r="G6" s="87"/>
      <c r="H6" s="87"/>
      <c r="I6" s="36"/>
      <c r="J6" s="31"/>
      <c r="K6" s="31"/>
      <c r="L6" s="31"/>
      <c r="M6" s="31"/>
    </row>
    <row r="7" spans="1:13" ht="15.95" customHeight="1" x14ac:dyDescent="0.25">
      <c r="A7" s="9"/>
      <c r="B7" s="69" t="s">
        <v>134</v>
      </c>
      <c r="C7" s="69">
        <v>12</v>
      </c>
      <c r="D7" s="69">
        <v>24</v>
      </c>
      <c r="E7" s="33"/>
      <c r="F7" s="69" t="s">
        <v>134</v>
      </c>
      <c r="G7" s="69">
        <v>12</v>
      </c>
      <c r="H7" s="69">
        <v>24</v>
      </c>
      <c r="I7" s="36"/>
      <c r="J7" s="31"/>
      <c r="K7" s="31"/>
      <c r="L7" s="31"/>
      <c r="M7" s="31"/>
    </row>
    <row r="8" spans="1:13" ht="15.95" customHeight="1" x14ac:dyDescent="0.25">
      <c r="A8" s="9"/>
      <c r="B8" s="45">
        <v>2011</v>
      </c>
      <c r="C8" s="68">
        <v>17000</v>
      </c>
      <c r="D8" s="68">
        <v>40000</v>
      </c>
      <c r="E8" s="33"/>
      <c r="F8" s="45">
        <v>2011</v>
      </c>
      <c r="G8" s="68">
        <v>2000</v>
      </c>
      <c r="H8" s="68">
        <v>10000</v>
      </c>
      <c r="I8" s="36"/>
      <c r="J8" s="31"/>
      <c r="K8" s="31"/>
      <c r="L8" s="31"/>
      <c r="M8" s="31"/>
    </row>
    <row r="9" spans="1:13" ht="15.95" customHeight="1" x14ac:dyDescent="0.25">
      <c r="A9" s="9"/>
      <c r="B9" s="45">
        <v>2012</v>
      </c>
      <c r="C9" s="68">
        <v>29000</v>
      </c>
      <c r="D9" s="68">
        <v>47000</v>
      </c>
      <c r="E9" s="33"/>
      <c r="F9" s="45">
        <v>2012</v>
      </c>
      <c r="G9" s="68">
        <v>3000</v>
      </c>
      <c r="H9" s="68">
        <v>15000</v>
      </c>
      <c r="I9" s="36"/>
      <c r="J9" s="31"/>
      <c r="K9" s="31"/>
      <c r="L9" s="31"/>
      <c r="M9" s="31"/>
    </row>
    <row r="10" spans="1:13" ht="15.95" customHeight="1" x14ac:dyDescent="0.25">
      <c r="A10" s="9"/>
      <c r="B10" s="45">
        <v>2013</v>
      </c>
      <c r="C10" s="68">
        <v>27000</v>
      </c>
      <c r="D10" s="68">
        <v>47000</v>
      </c>
      <c r="E10" s="33"/>
      <c r="F10" s="45">
        <v>2013</v>
      </c>
      <c r="G10" s="68">
        <v>5500</v>
      </c>
      <c r="H10" s="68">
        <v>18000</v>
      </c>
      <c r="I10" s="36"/>
      <c r="J10" s="31"/>
      <c r="K10" s="31"/>
      <c r="L10" s="31"/>
      <c r="M10" s="31"/>
    </row>
    <row r="11" spans="1:13" ht="15.95" customHeight="1" x14ac:dyDescent="0.25">
      <c r="A11" s="9"/>
      <c r="B11" s="45">
        <v>2014</v>
      </c>
      <c r="C11" s="68">
        <v>24000</v>
      </c>
      <c r="D11" s="45"/>
      <c r="E11" s="33"/>
      <c r="F11" s="45">
        <v>2014</v>
      </c>
      <c r="G11" s="68">
        <v>5000</v>
      </c>
      <c r="H11" s="45"/>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87" t="s">
        <v>246</v>
      </c>
      <c r="C13" s="87"/>
      <c r="D13" s="87"/>
      <c r="E13" s="33"/>
      <c r="F13" s="87" t="s">
        <v>335</v>
      </c>
      <c r="G13" s="87"/>
      <c r="H13" s="87"/>
      <c r="I13" s="36"/>
      <c r="J13" s="31"/>
      <c r="K13" s="31"/>
      <c r="L13" s="31"/>
      <c r="M13" s="31"/>
    </row>
    <row r="14" spans="1:13" ht="15.95" customHeight="1" x14ac:dyDescent="0.25">
      <c r="A14" s="9"/>
      <c r="B14" s="69" t="s">
        <v>134</v>
      </c>
      <c r="C14" s="69">
        <v>12</v>
      </c>
      <c r="D14" s="69">
        <v>24</v>
      </c>
      <c r="E14" s="33"/>
      <c r="F14" s="69" t="s">
        <v>134</v>
      </c>
      <c r="G14" s="69">
        <v>12</v>
      </c>
      <c r="H14" s="69">
        <v>24</v>
      </c>
      <c r="I14" s="36"/>
      <c r="J14" s="31"/>
      <c r="K14" s="31"/>
      <c r="L14" s="31"/>
      <c r="M14" s="31"/>
    </row>
    <row r="15" spans="1:13" ht="15.95" customHeight="1" x14ac:dyDescent="0.25">
      <c r="A15" s="9"/>
      <c r="B15" s="45">
        <v>2011</v>
      </c>
      <c r="C15" s="68">
        <v>1930</v>
      </c>
      <c r="D15" s="68">
        <v>2170</v>
      </c>
      <c r="E15" s="33"/>
      <c r="F15" s="45">
        <v>2011</v>
      </c>
      <c r="G15" s="68">
        <v>270</v>
      </c>
      <c r="H15" s="68">
        <v>1000</v>
      </c>
      <c r="I15" s="36"/>
      <c r="J15" s="31"/>
      <c r="K15" s="31"/>
      <c r="L15" s="31"/>
      <c r="M15" s="31"/>
    </row>
    <row r="16" spans="1:13" ht="15.95" customHeight="1" x14ac:dyDescent="0.25">
      <c r="A16" s="9"/>
      <c r="B16" s="45">
        <v>2012</v>
      </c>
      <c r="C16" s="68">
        <v>2070</v>
      </c>
      <c r="D16" s="68">
        <v>2300</v>
      </c>
      <c r="E16" s="33"/>
      <c r="F16" s="45">
        <v>2012</v>
      </c>
      <c r="G16" s="68">
        <v>300</v>
      </c>
      <c r="H16" s="68">
        <v>1300</v>
      </c>
      <c r="I16" s="36"/>
      <c r="J16" s="31"/>
      <c r="K16" s="31"/>
      <c r="L16" s="31"/>
      <c r="M16" s="31"/>
    </row>
    <row r="17" spans="1:13" ht="15.95" customHeight="1" x14ac:dyDescent="0.25">
      <c r="A17" s="9"/>
      <c r="B17" s="45">
        <v>2013</v>
      </c>
      <c r="C17" s="68">
        <v>1470</v>
      </c>
      <c r="D17" s="68">
        <v>1650</v>
      </c>
      <c r="E17" s="33"/>
      <c r="F17" s="45">
        <v>2013</v>
      </c>
      <c r="G17" s="68">
        <v>370</v>
      </c>
      <c r="H17" s="68">
        <v>1020</v>
      </c>
      <c r="I17" s="36"/>
      <c r="J17" s="31"/>
      <c r="K17" s="31"/>
      <c r="L17" s="31"/>
      <c r="M17" s="31"/>
    </row>
    <row r="18" spans="1:13" ht="15.95" customHeight="1" x14ac:dyDescent="0.25">
      <c r="A18" s="28"/>
      <c r="B18" s="45">
        <v>2014</v>
      </c>
      <c r="C18" s="68">
        <v>1190</v>
      </c>
      <c r="D18" s="45"/>
      <c r="E18" s="33"/>
      <c r="F18" s="45">
        <v>2014</v>
      </c>
      <c r="G18" s="68">
        <v>320</v>
      </c>
      <c r="H18" s="45"/>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82" t="s">
        <v>242</v>
      </c>
      <c r="C21" s="82"/>
      <c r="D21" s="82"/>
      <c r="E21" s="82"/>
      <c r="F21" s="82"/>
      <c r="G21" s="82"/>
      <c r="H21" s="82"/>
      <c r="I21" s="38"/>
      <c r="J21" s="31"/>
      <c r="K21" s="31"/>
      <c r="L21" s="31"/>
      <c r="M21" s="31"/>
    </row>
    <row r="22" spans="1:13" ht="15.95" customHeight="1" thickBot="1" x14ac:dyDescent="0.3">
      <c r="A22" s="9">
        <f>INDEX('Point Grid'!$C$8:$I$32,MATCH($A$1,'Point Grid'!$A$8:$A$32,0),MATCH(A21,'Point Grid'!$C$7:$I$7,0))</f>
        <v>1</v>
      </c>
      <c r="B22" s="82"/>
      <c r="C22" s="82"/>
      <c r="D22" s="82"/>
      <c r="E22" s="82"/>
      <c r="F22" s="82"/>
      <c r="G22" s="82"/>
      <c r="H22" s="82"/>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82" t="s">
        <v>243</v>
      </c>
      <c r="C25" s="82"/>
      <c r="D25" s="82"/>
      <c r="E25" s="82"/>
      <c r="F25" s="82"/>
      <c r="G25" s="82"/>
      <c r="H25" s="82"/>
      <c r="I25" s="38"/>
      <c r="J25" s="31"/>
      <c r="K25" s="31"/>
      <c r="L25" s="31"/>
      <c r="M25" s="31"/>
    </row>
    <row r="26" spans="1:13" ht="15.95" customHeight="1" thickBot="1" x14ac:dyDescent="0.3">
      <c r="A26" s="9">
        <f>INDEX('Point Grid'!$C$8:$I$32,MATCH($A$1,'Point Grid'!$A$8:$A$32,0),MATCH(A25,'Point Grid'!$C$7:$I$7,0))</f>
        <v>1</v>
      </c>
      <c r="B26" s="82"/>
      <c r="C26" s="82"/>
      <c r="D26" s="82"/>
      <c r="E26" s="82"/>
      <c r="F26" s="82"/>
      <c r="G26" s="82"/>
      <c r="H26" s="82"/>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thickBot="1" x14ac:dyDescent="0.3">
      <c r="A28" s="30"/>
      <c r="B28" s="39"/>
      <c r="C28" s="39"/>
      <c r="D28" s="39"/>
      <c r="E28" s="39"/>
      <c r="F28" s="39"/>
      <c r="G28" s="39"/>
      <c r="H28" s="39"/>
      <c r="I28" s="40"/>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sheetData>
  <mergeCells count="7">
    <mergeCell ref="H1:I1"/>
    <mergeCell ref="B21:H22"/>
    <mergeCell ref="B25:H26"/>
    <mergeCell ref="B6:D6"/>
    <mergeCell ref="F6:H6"/>
    <mergeCell ref="B13:D13"/>
    <mergeCell ref="F13:H13"/>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disablePrompts="1"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33"/>
  <sheetViews>
    <sheetView zoomScaleNormal="100" workbookViewId="0"/>
  </sheetViews>
  <sheetFormatPr defaultColWidth="9.140625" defaultRowHeight="15" x14ac:dyDescent="0.25"/>
  <cols>
    <col min="1" max="1" width="9.140625" style="24"/>
    <col min="2" max="2" width="22.7109375" style="24" customWidth="1"/>
    <col min="3" max="3" width="17.7109375" style="24" customWidth="1"/>
    <col min="4" max="4" width="19.140625" style="24" bestFit="1" customWidth="1"/>
    <col min="5" max="5" width="19" style="24" bestFit="1" customWidth="1"/>
    <col min="6" max="6" width="10.85546875" style="24" bestFit="1" customWidth="1"/>
    <col min="7" max="9" width="11.42578125" style="24" customWidth="1"/>
    <col min="10" max="16384" width="9.140625" style="24"/>
  </cols>
  <sheetData>
    <row r="1" spans="1:13" ht="15.95" customHeight="1" x14ac:dyDescent="0.25">
      <c r="A1" s="7">
        <v>17</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2.75</v>
      </c>
      <c r="B4" s="33" t="s">
        <v>247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0" customHeight="1" x14ac:dyDescent="0.25">
      <c r="A6" s="9"/>
      <c r="B6" s="43" t="s">
        <v>194</v>
      </c>
      <c r="C6" s="43" t="s">
        <v>248</v>
      </c>
      <c r="D6" s="78" t="s">
        <v>249</v>
      </c>
      <c r="E6" s="78" t="s">
        <v>250</v>
      </c>
      <c r="F6" s="78" t="s">
        <v>251</v>
      </c>
      <c r="G6" s="33"/>
      <c r="H6" s="33"/>
      <c r="I6" s="36"/>
      <c r="J6" s="31"/>
      <c r="K6" s="31"/>
      <c r="L6" s="31"/>
      <c r="M6" s="31"/>
    </row>
    <row r="7" spans="1:13" ht="15.95" customHeight="1" x14ac:dyDescent="0.25">
      <c r="A7" s="9"/>
      <c r="B7" s="43">
        <v>2011</v>
      </c>
      <c r="C7" s="43">
        <v>830</v>
      </c>
      <c r="D7" s="43">
        <v>415</v>
      </c>
      <c r="E7" s="43">
        <v>315</v>
      </c>
      <c r="F7" s="70">
        <v>1.05</v>
      </c>
      <c r="G7" s="33"/>
      <c r="H7" s="33"/>
      <c r="I7" s="36"/>
      <c r="J7" s="31"/>
      <c r="K7" s="31"/>
      <c r="L7" s="31"/>
      <c r="M7" s="31"/>
    </row>
    <row r="8" spans="1:13" ht="15.95" customHeight="1" x14ac:dyDescent="0.25">
      <c r="A8" s="9"/>
      <c r="B8" s="43">
        <v>2012</v>
      </c>
      <c r="C8" s="65">
        <v>1000</v>
      </c>
      <c r="D8" s="43">
        <v>450</v>
      </c>
      <c r="E8" s="43">
        <v>392</v>
      </c>
      <c r="F8" s="70">
        <v>1.1000000000000001</v>
      </c>
      <c r="G8" s="33"/>
      <c r="H8" s="33"/>
      <c r="I8" s="36"/>
      <c r="J8" s="31"/>
      <c r="K8" s="31"/>
      <c r="L8" s="31"/>
      <c r="M8" s="31"/>
    </row>
    <row r="9" spans="1:13" ht="15.95" customHeight="1" x14ac:dyDescent="0.25">
      <c r="A9" s="9"/>
      <c r="B9" s="43">
        <v>2013</v>
      </c>
      <c r="C9" s="65">
        <v>1000</v>
      </c>
      <c r="D9" s="43">
        <v>475</v>
      </c>
      <c r="E9" s="43">
        <v>358</v>
      </c>
      <c r="F9" s="70">
        <v>1.3</v>
      </c>
      <c r="G9" s="33"/>
      <c r="H9" s="33"/>
      <c r="I9" s="36"/>
      <c r="J9" s="31"/>
      <c r="K9" s="31"/>
      <c r="L9" s="31"/>
      <c r="M9" s="31"/>
    </row>
    <row r="10" spans="1:13" ht="15.95" customHeight="1" x14ac:dyDescent="0.25">
      <c r="A10" s="9"/>
      <c r="B10" s="43">
        <v>2014</v>
      </c>
      <c r="C10" s="43">
        <v>700</v>
      </c>
      <c r="D10" s="43">
        <v>280</v>
      </c>
      <c r="E10" s="43">
        <v>200</v>
      </c>
      <c r="F10" s="70">
        <v>2</v>
      </c>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252</v>
      </c>
      <c r="C12" s="33"/>
      <c r="D12" s="33"/>
      <c r="E12" s="33"/>
      <c r="F12" s="33"/>
      <c r="G12" s="33"/>
      <c r="H12" s="33"/>
      <c r="I12" s="36"/>
      <c r="J12" s="31"/>
      <c r="K12" s="31"/>
      <c r="L12" s="31"/>
      <c r="M12" s="31"/>
    </row>
    <row r="13" spans="1:13" ht="15.95" customHeight="1" x14ac:dyDescent="0.25">
      <c r="A13" s="9"/>
      <c r="B13" s="33" t="s">
        <v>253</v>
      </c>
      <c r="C13" s="33"/>
      <c r="D13" s="33"/>
      <c r="E13" s="33"/>
      <c r="F13" s="33"/>
      <c r="G13" s="33"/>
      <c r="H13" s="33"/>
      <c r="I13" s="36"/>
      <c r="J13" s="31"/>
      <c r="K13" s="31"/>
      <c r="L13" s="31"/>
      <c r="M13" s="31"/>
    </row>
    <row r="14" spans="1:13" ht="15.95" customHeight="1" x14ac:dyDescent="0.25">
      <c r="A14" s="9"/>
      <c r="B14" s="33" t="s">
        <v>254</v>
      </c>
      <c r="C14" s="33"/>
      <c r="D14" s="33"/>
      <c r="E14" s="33"/>
      <c r="F14" s="33"/>
      <c r="G14" s="33"/>
      <c r="H14" s="33"/>
      <c r="I14" s="36"/>
      <c r="J14" s="31"/>
      <c r="K14" s="31"/>
      <c r="L14" s="31"/>
      <c r="M14" s="31"/>
    </row>
    <row r="15" spans="1:13" ht="15.95" customHeight="1" x14ac:dyDescent="0.25">
      <c r="A15" s="9"/>
      <c r="B15" s="33" t="s">
        <v>255</v>
      </c>
      <c r="C15" s="33"/>
      <c r="D15" s="33"/>
      <c r="E15" s="33"/>
      <c r="F15" s="33"/>
      <c r="G15" s="33"/>
      <c r="H15" s="33"/>
      <c r="I15" s="36"/>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2</v>
      </c>
      <c r="B17" s="82" t="s">
        <v>256</v>
      </c>
      <c r="C17" s="82"/>
      <c r="D17" s="82"/>
      <c r="E17" s="82"/>
      <c r="F17" s="82"/>
      <c r="G17" s="82"/>
      <c r="H17" s="82"/>
      <c r="I17" s="38"/>
      <c r="J17" s="31"/>
      <c r="K17" s="31"/>
      <c r="L17" s="31"/>
      <c r="M17" s="31"/>
    </row>
    <row r="18" spans="1:13" ht="15.95" customHeight="1" thickBot="1" x14ac:dyDescent="0.3">
      <c r="A18" s="9">
        <f>INDEX('Point Grid'!$C$8:$I$32,MATCH($A$1,'Point Grid'!$A$8:$A$32,0),MATCH(A17,'Point Grid'!$C$7:$I$7,0))</f>
        <v>2.75</v>
      </c>
      <c r="B18" s="82"/>
      <c r="C18" s="82"/>
      <c r="D18" s="82"/>
      <c r="E18" s="82"/>
      <c r="F18" s="82"/>
      <c r="G18" s="82"/>
      <c r="H18" s="82"/>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2">
    <mergeCell ref="H1:I1"/>
    <mergeCell ref="B17:H18"/>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18</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2.25</v>
      </c>
      <c r="B4" s="33" t="s">
        <v>257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3" t="s">
        <v>134</v>
      </c>
      <c r="C6" s="83" t="s">
        <v>244</v>
      </c>
      <c r="D6" s="83"/>
      <c r="E6" s="83"/>
      <c r="F6" s="33"/>
      <c r="G6" s="33"/>
      <c r="H6" s="33"/>
      <c r="I6" s="36"/>
      <c r="J6" s="31"/>
      <c r="K6" s="31"/>
      <c r="L6" s="31"/>
      <c r="M6" s="31"/>
    </row>
    <row r="7" spans="1:13" ht="15.95" customHeight="1" x14ac:dyDescent="0.25">
      <c r="A7" s="9"/>
      <c r="B7" s="83"/>
      <c r="C7" s="43">
        <v>12</v>
      </c>
      <c r="D7" s="43">
        <v>24</v>
      </c>
      <c r="E7" s="43">
        <v>36</v>
      </c>
      <c r="F7" s="33"/>
      <c r="G7" s="33"/>
      <c r="H7" s="33"/>
      <c r="I7" s="36"/>
      <c r="J7" s="31"/>
      <c r="K7" s="31"/>
      <c r="L7" s="31"/>
      <c r="M7" s="31"/>
    </row>
    <row r="8" spans="1:13" ht="15.95" customHeight="1" x14ac:dyDescent="0.25">
      <c r="A8" s="9"/>
      <c r="B8" s="43">
        <v>2012</v>
      </c>
      <c r="C8" s="65">
        <v>2750</v>
      </c>
      <c r="D8" s="65">
        <v>6200</v>
      </c>
      <c r="E8" s="65">
        <v>7750</v>
      </c>
      <c r="F8" s="33"/>
      <c r="G8" s="33"/>
      <c r="H8" s="33"/>
      <c r="I8" s="36"/>
      <c r="J8" s="31"/>
      <c r="K8" s="31"/>
      <c r="L8" s="31"/>
      <c r="M8" s="31"/>
    </row>
    <row r="9" spans="1:13" ht="15.95" customHeight="1" x14ac:dyDescent="0.25">
      <c r="A9" s="9"/>
      <c r="B9" s="43">
        <v>2013</v>
      </c>
      <c r="C9" s="65">
        <v>2950</v>
      </c>
      <c r="D9" s="65">
        <v>6600</v>
      </c>
      <c r="E9" s="33"/>
      <c r="F9" s="33"/>
      <c r="G9" s="33"/>
      <c r="H9" s="33"/>
      <c r="I9" s="36"/>
      <c r="J9" s="31"/>
      <c r="K9" s="31"/>
      <c r="L9" s="31"/>
      <c r="M9" s="31"/>
    </row>
    <row r="10" spans="1:13" ht="15.95" customHeight="1" x14ac:dyDescent="0.25">
      <c r="A10" s="9"/>
      <c r="B10" s="43">
        <v>2014</v>
      </c>
      <c r="C10" s="65">
        <v>3850</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45" x14ac:dyDescent="0.25">
      <c r="A12" s="9"/>
      <c r="B12" s="43" t="s">
        <v>258</v>
      </c>
      <c r="C12" s="56" t="s">
        <v>259</v>
      </c>
      <c r="D12" s="33"/>
      <c r="E12" s="33"/>
      <c r="F12" s="33"/>
      <c r="G12" s="33"/>
      <c r="H12" s="33"/>
      <c r="I12" s="36"/>
      <c r="J12" s="31"/>
      <c r="K12" s="31"/>
      <c r="L12" s="31"/>
      <c r="M12" s="31"/>
    </row>
    <row r="13" spans="1:13" ht="15.95" customHeight="1" x14ac:dyDescent="0.25">
      <c r="A13" s="9"/>
      <c r="B13" s="43">
        <v>2012</v>
      </c>
      <c r="C13" s="43">
        <v>520</v>
      </c>
      <c r="D13" s="33"/>
      <c r="E13" s="33"/>
      <c r="F13" s="33"/>
      <c r="G13" s="33"/>
      <c r="H13" s="33"/>
      <c r="I13" s="36"/>
      <c r="J13" s="31"/>
      <c r="K13" s="31"/>
      <c r="L13" s="31"/>
      <c r="M13" s="31"/>
    </row>
    <row r="14" spans="1:13" ht="15.95" customHeight="1" x14ac:dyDescent="0.25">
      <c r="A14" s="9"/>
      <c r="B14" s="43">
        <v>2013</v>
      </c>
      <c r="C14" s="43">
        <v>530</v>
      </c>
      <c r="D14" s="33"/>
      <c r="E14" s="33"/>
      <c r="F14" s="33"/>
      <c r="G14" s="33"/>
      <c r="H14" s="33"/>
      <c r="I14" s="36"/>
      <c r="J14" s="31"/>
      <c r="K14" s="31"/>
      <c r="L14" s="31"/>
      <c r="M14" s="31"/>
    </row>
    <row r="15" spans="1:13" ht="15.95" customHeight="1" x14ac:dyDescent="0.25">
      <c r="A15" s="9"/>
      <c r="B15" s="43">
        <v>2014</v>
      </c>
      <c r="C15" s="43">
        <v>540</v>
      </c>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260</v>
      </c>
      <c r="C17" s="33"/>
      <c r="D17" s="33"/>
      <c r="E17" s="33"/>
      <c r="F17" s="33"/>
      <c r="G17" s="33"/>
      <c r="H17" s="33"/>
      <c r="I17" s="36"/>
      <c r="J17" s="31"/>
      <c r="K17" s="31"/>
      <c r="L17" s="31"/>
      <c r="M17" s="31"/>
    </row>
    <row r="18" spans="1:13" ht="15.95" customHeight="1" x14ac:dyDescent="0.25">
      <c r="A18" s="28"/>
      <c r="B18" s="33" t="s">
        <v>261</v>
      </c>
      <c r="C18" s="33"/>
      <c r="D18" s="33"/>
      <c r="E18" s="33"/>
      <c r="F18" s="33"/>
      <c r="G18" s="33"/>
      <c r="H18" s="33"/>
      <c r="I18" s="36"/>
      <c r="J18" s="31"/>
      <c r="K18" s="31"/>
      <c r="L18" s="31"/>
      <c r="M18" s="31"/>
    </row>
    <row r="19" spans="1:13" ht="15.95" customHeight="1" x14ac:dyDescent="0.25">
      <c r="A19" s="26"/>
      <c r="B19" s="33" t="s">
        <v>336</v>
      </c>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82" t="s">
        <v>262</v>
      </c>
      <c r="C21" s="82"/>
      <c r="D21" s="82"/>
      <c r="E21" s="82"/>
      <c r="F21" s="82"/>
      <c r="G21" s="82"/>
      <c r="H21" s="82"/>
      <c r="I21" s="38"/>
      <c r="J21" s="31"/>
      <c r="K21" s="31"/>
      <c r="L21" s="31"/>
      <c r="M21" s="31"/>
    </row>
    <row r="22" spans="1:13" ht="15.95" customHeight="1" thickBot="1" x14ac:dyDescent="0.3">
      <c r="A22" s="9">
        <f>INDEX('Point Grid'!$C$8:$I$32,MATCH($A$1,'Point Grid'!$A$8:$A$32,0),MATCH(A21,'Point Grid'!$C$7:$I$7,0))</f>
        <v>2.25</v>
      </c>
      <c r="B22" s="82"/>
      <c r="C22" s="82"/>
      <c r="D22" s="82"/>
      <c r="E22" s="82"/>
      <c r="F22" s="82"/>
      <c r="G22" s="82"/>
      <c r="H22" s="82"/>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4">
    <mergeCell ref="H1:I1"/>
    <mergeCell ref="B21:H22"/>
    <mergeCell ref="C6:E6"/>
    <mergeCell ref="B6:B7"/>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3"/>
  <sheetViews>
    <sheetView zoomScaleNormal="100" workbookViewId="0"/>
  </sheetViews>
  <sheetFormatPr defaultColWidth="9.140625" defaultRowHeight="15" x14ac:dyDescent="0.25"/>
  <cols>
    <col min="1" max="1" width="9.140625" style="24"/>
    <col min="2" max="2" width="11.28515625" style="24" customWidth="1"/>
    <col min="3" max="3" width="9.85546875" style="24" bestFit="1" customWidth="1"/>
    <col min="4" max="4" width="13.42578125" style="24" bestFit="1" customWidth="1"/>
    <col min="5" max="8" width="18.7109375" style="24" customWidth="1"/>
    <col min="9" max="9" width="11.42578125" style="24" customWidth="1"/>
    <col min="10" max="16384" width="9.140625" style="24"/>
  </cols>
  <sheetData>
    <row r="1" spans="1:13" ht="15.95" customHeight="1" x14ac:dyDescent="0.25">
      <c r="A1" s="7">
        <v>19</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3.25</v>
      </c>
      <c r="B4" s="33" t="s">
        <v>263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0.95" customHeight="1" x14ac:dyDescent="0.25">
      <c r="A6" s="9"/>
      <c r="B6" s="73" t="s">
        <v>134</v>
      </c>
      <c r="C6" s="74" t="s">
        <v>264</v>
      </c>
      <c r="D6" s="73" t="s">
        <v>265</v>
      </c>
      <c r="E6" s="74" t="s">
        <v>266</v>
      </c>
      <c r="F6" s="73" t="s">
        <v>267</v>
      </c>
      <c r="G6" s="73" t="s">
        <v>268</v>
      </c>
      <c r="H6" s="74" t="s">
        <v>269</v>
      </c>
      <c r="I6" s="71"/>
      <c r="J6" s="31"/>
      <c r="K6" s="31"/>
      <c r="L6" s="31"/>
      <c r="M6" s="31"/>
    </row>
    <row r="7" spans="1:13" ht="15.95" customHeight="1" x14ac:dyDescent="0.25">
      <c r="A7" s="9"/>
      <c r="B7" s="45">
        <v>2012</v>
      </c>
      <c r="C7" s="72">
        <v>7</v>
      </c>
      <c r="D7" s="45">
        <v>7.8</v>
      </c>
      <c r="E7" s="72">
        <v>14</v>
      </c>
      <c r="F7" s="45">
        <v>10.9</v>
      </c>
      <c r="G7" s="45">
        <v>12</v>
      </c>
      <c r="H7" s="72">
        <v>13.8</v>
      </c>
      <c r="I7" s="36"/>
      <c r="J7" s="31"/>
      <c r="K7" s="31"/>
      <c r="L7" s="31"/>
      <c r="M7" s="31"/>
    </row>
    <row r="8" spans="1:13" ht="15.95" customHeight="1" x14ac:dyDescent="0.25">
      <c r="A8" s="9"/>
      <c r="B8" s="45">
        <v>2013</v>
      </c>
      <c r="C8" s="72">
        <v>3.1</v>
      </c>
      <c r="D8" s="45">
        <v>5</v>
      </c>
      <c r="E8" s="72">
        <v>8.6999999999999993</v>
      </c>
      <c r="F8" s="45">
        <v>11</v>
      </c>
      <c r="G8" s="45">
        <v>9.5</v>
      </c>
      <c r="H8" s="72">
        <v>10.199999999999999</v>
      </c>
      <c r="I8" s="36"/>
      <c r="J8" s="31"/>
      <c r="K8" s="31"/>
      <c r="L8" s="31"/>
      <c r="M8" s="31"/>
    </row>
    <row r="9" spans="1:13" ht="15.95" customHeight="1" x14ac:dyDescent="0.25">
      <c r="A9" s="9"/>
      <c r="B9" s="45">
        <v>2014</v>
      </c>
      <c r="C9" s="72">
        <v>1.5</v>
      </c>
      <c r="D9" s="45">
        <v>1.9</v>
      </c>
      <c r="E9" s="72">
        <v>12</v>
      </c>
      <c r="F9" s="45">
        <v>5.7</v>
      </c>
      <c r="G9" s="45">
        <v>10.3</v>
      </c>
      <c r="H9" s="72">
        <v>7.1</v>
      </c>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270</v>
      </c>
      <c r="C11" s="33"/>
      <c r="D11" s="33"/>
      <c r="E11" s="33"/>
      <c r="F11" s="33"/>
      <c r="G11" s="33"/>
      <c r="H11" s="33"/>
      <c r="I11" s="36"/>
      <c r="J11" s="31"/>
      <c r="K11" s="31"/>
      <c r="L11" s="31"/>
      <c r="M11" s="31"/>
    </row>
    <row r="12" spans="1:13" ht="15.95" customHeight="1" x14ac:dyDescent="0.25">
      <c r="A12" s="9"/>
      <c r="B12" s="33" t="s">
        <v>271</v>
      </c>
      <c r="C12" s="33"/>
      <c r="D12" s="33"/>
      <c r="E12" s="33"/>
      <c r="F12" s="33"/>
      <c r="G12" s="33"/>
      <c r="H12" s="33"/>
      <c r="I12" s="36"/>
      <c r="J12" s="31"/>
      <c r="K12" s="31"/>
      <c r="L12" s="31"/>
      <c r="M12" s="31"/>
    </row>
    <row r="13" spans="1:13" ht="15.95" customHeight="1" x14ac:dyDescent="0.25">
      <c r="A13" s="9"/>
      <c r="B13" s="33" t="s">
        <v>272</v>
      </c>
      <c r="C13" s="33"/>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82" t="s">
        <v>273</v>
      </c>
      <c r="C15" s="82"/>
      <c r="D15" s="82"/>
      <c r="E15" s="82"/>
      <c r="F15" s="82"/>
      <c r="G15" s="82"/>
      <c r="H15" s="82"/>
      <c r="I15" s="38"/>
      <c r="J15" s="31"/>
      <c r="K15" s="31"/>
      <c r="L15" s="31"/>
      <c r="M15" s="31"/>
    </row>
    <row r="16" spans="1:13" ht="15.95" customHeight="1" thickBot="1" x14ac:dyDescent="0.3">
      <c r="A16" s="9">
        <f>INDEX('Point Grid'!$C$8:$I$32,MATCH($A$1,'Point Grid'!$A$8:$A$32,0),MATCH(A15,'Point Grid'!$C$7:$I$7,0))</f>
        <v>1</v>
      </c>
      <c r="B16" s="82"/>
      <c r="C16" s="82"/>
      <c r="D16" s="82"/>
      <c r="E16" s="82"/>
      <c r="F16" s="82"/>
      <c r="G16" s="82"/>
      <c r="H16" s="82"/>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82" t="s">
        <v>274</v>
      </c>
      <c r="C19" s="82"/>
      <c r="D19" s="82"/>
      <c r="E19" s="82"/>
      <c r="F19" s="82"/>
      <c r="G19" s="82"/>
      <c r="H19" s="82"/>
      <c r="I19" s="38"/>
      <c r="J19" s="31"/>
      <c r="K19" s="31"/>
      <c r="L19" s="31"/>
      <c r="M19" s="31"/>
    </row>
    <row r="20" spans="1:13" ht="15.95" customHeight="1" thickBot="1" x14ac:dyDescent="0.3">
      <c r="A20" s="9">
        <f>INDEX('Point Grid'!$C$8:$I$32,MATCH($A$1,'Point Grid'!$A$8:$A$32,0),MATCH(A19,'Point Grid'!$C$7:$I$7,0))</f>
        <v>1.5</v>
      </c>
      <c r="B20" s="82"/>
      <c r="C20" s="82"/>
      <c r="D20" s="82"/>
      <c r="E20" s="82"/>
      <c r="F20" s="82"/>
      <c r="G20" s="82"/>
      <c r="H20" s="82"/>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82" t="s">
        <v>275</v>
      </c>
      <c r="C23" s="82"/>
      <c r="D23" s="82"/>
      <c r="E23" s="82"/>
      <c r="F23" s="82"/>
      <c r="G23" s="82"/>
      <c r="H23" s="82"/>
      <c r="I23" s="38"/>
      <c r="J23" s="31"/>
      <c r="K23" s="31"/>
      <c r="L23" s="31"/>
      <c r="M23" s="31"/>
    </row>
    <row r="24" spans="1:13" ht="15.95" customHeight="1" thickBot="1" x14ac:dyDescent="0.3">
      <c r="A24" s="9">
        <f>INDEX('Point Grid'!$C$8:$I$32,MATCH($A$1,'Point Grid'!$A$8:$A$32,0),MATCH(A23,'Point Grid'!$C$7:$I$7,0))</f>
        <v>0.25</v>
      </c>
      <c r="B24" s="82"/>
      <c r="C24" s="82"/>
      <c r="D24" s="82"/>
      <c r="E24" s="82"/>
      <c r="F24" s="82"/>
      <c r="G24" s="82"/>
      <c r="H24" s="82"/>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5</v>
      </c>
      <c r="B27" s="82" t="s">
        <v>276</v>
      </c>
      <c r="C27" s="82"/>
      <c r="D27" s="82"/>
      <c r="E27" s="82"/>
      <c r="F27" s="82"/>
      <c r="G27" s="82"/>
      <c r="H27" s="82"/>
      <c r="I27" s="38"/>
      <c r="J27" s="31"/>
      <c r="K27" s="31"/>
      <c r="L27" s="31"/>
      <c r="M27" s="31"/>
    </row>
    <row r="28" spans="1:13" ht="15.95" customHeight="1" thickBot="1" x14ac:dyDescent="0.3">
      <c r="A28" s="9">
        <f>INDEX('Point Grid'!$C$8:$I$32,MATCH($A$1,'Point Grid'!$A$8:$A$32,0),MATCH(A27,'Point Grid'!$C$7:$I$7,0))</f>
        <v>0.5</v>
      </c>
      <c r="B28" s="82"/>
      <c r="C28" s="82"/>
      <c r="D28" s="82"/>
      <c r="E28" s="82"/>
      <c r="F28" s="82"/>
      <c r="G28" s="82"/>
      <c r="H28" s="82"/>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thickBot="1" x14ac:dyDescent="0.3">
      <c r="A30" s="30"/>
      <c r="B30" s="39"/>
      <c r="C30" s="39"/>
      <c r="D30" s="39"/>
      <c r="E30" s="39"/>
      <c r="F30" s="39"/>
      <c r="G30" s="39"/>
      <c r="H30" s="39"/>
      <c r="I30" s="40"/>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sheetData>
  <mergeCells count="5">
    <mergeCell ref="B27:H28"/>
    <mergeCell ref="H1:I1"/>
    <mergeCell ref="B15:H16"/>
    <mergeCell ref="B19:H20"/>
    <mergeCell ref="B23:H24"/>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1.85546875" style="24" bestFit="1" customWidth="1"/>
    <col min="6" max="9" width="11.42578125" style="24" customWidth="1"/>
    <col min="10" max="16384" width="9.140625" style="24"/>
  </cols>
  <sheetData>
    <row r="1" spans="1:13" ht="15.95" customHeight="1" x14ac:dyDescent="0.25">
      <c r="A1" s="7">
        <v>20</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Grid'!B:B,MATCH('20'!A1,'Point Grid'!A:A,0))</f>
        <v>2.5</v>
      </c>
      <c r="B4" s="33" t="s">
        <v>277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75" t="s">
        <v>278</v>
      </c>
      <c r="C6" s="75"/>
      <c r="D6" s="75"/>
      <c r="E6" s="75"/>
      <c r="F6" s="33"/>
      <c r="G6" s="33"/>
      <c r="H6" s="33"/>
      <c r="I6" s="36"/>
      <c r="J6" s="31"/>
      <c r="K6" s="31"/>
      <c r="L6" s="31"/>
      <c r="M6" s="31"/>
    </row>
    <row r="7" spans="1:13" ht="15.95" customHeight="1" x14ac:dyDescent="0.25">
      <c r="A7" s="9"/>
      <c r="B7" s="33" t="s">
        <v>279</v>
      </c>
      <c r="C7" s="33"/>
      <c r="D7" s="33"/>
      <c r="E7" s="64">
        <v>36000000</v>
      </c>
      <c r="F7" s="33"/>
      <c r="G7" s="33"/>
      <c r="H7" s="33"/>
      <c r="I7" s="36"/>
      <c r="J7" s="31"/>
      <c r="K7" s="31"/>
      <c r="L7" s="31"/>
      <c r="M7" s="31"/>
    </row>
    <row r="8" spans="1:13" ht="15.95" customHeight="1" x14ac:dyDescent="0.25">
      <c r="A8" s="9"/>
      <c r="B8" s="33" t="s">
        <v>264</v>
      </c>
      <c r="C8" s="33"/>
      <c r="D8" s="33"/>
      <c r="E8" s="62">
        <v>8700000</v>
      </c>
      <c r="F8" s="33"/>
      <c r="G8" s="33"/>
      <c r="H8" s="33"/>
      <c r="I8" s="36"/>
      <c r="J8" s="31"/>
      <c r="K8" s="31"/>
      <c r="L8" s="31"/>
      <c r="M8" s="31"/>
    </row>
    <row r="9" spans="1:13" ht="15.95" customHeight="1" x14ac:dyDescent="0.25">
      <c r="A9" s="9"/>
      <c r="B9" s="33" t="s">
        <v>265</v>
      </c>
      <c r="C9" s="33"/>
      <c r="D9" s="33"/>
      <c r="E9" s="62">
        <v>20300000</v>
      </c>
      <c r="F9" s="33"/>
      <c r="G9" s="33"/>
      <c r="H9" s="33"/>
      <c r="I9" s="36"/>
      <c r="J9" s="31"/>
      <c r="K9" s="31"/>
      <c r="L9" s="31"/>
      <c r="M9" s="31"/>
    </row>
    <row r="10" spans="1:13" ht="15.95" customHeight="1" x14ac:dyDescent="0.25">
      <c r="A10" s="9"/>
      <c r="B10" s="33" t="s">
        <v>280</v>
      </c>
      <c r="C10" s="33"/>
      <c r="D10" s="33"/>
      <c r="E10" s="33">
        <v>0.42</v>
      </c>
      <c r="F10" s="33"/>
      <c r="G10" s="33"/>
      <c r="H10" s="33"/>
      <c r="I10" s="36"/>
      <c r="J10" s="31"/>
      <c r="K10" s="31"/>
      <c r="L10" s="31"/>
      <c r="M10" s="31"/>
    </row>
    <row r="11" spans="1:13" ht="15.95" customHeight="1" x14ac:dyDescent="0.25">
      <c r="A11" s="9"/>
      <c r="B11" s="33" t="s">
        <v>281</v>
      </c>
      <c r="C11" s="33"/>
      <c r="D11" s="33"/>
      <c r="E11" s="33">
        <v>1.72</v>
      </c>
      <c r="F11" s="33"/>
      <c r="G11" s="33"/>
      <c r="H11" s="33"/>
      <c r="I11" s="36"/>
      <c r="J11" s="31"/>
      <c r="K11" s="31"/>
      <c r="L11" s="31"/>
      <c r="M11" s="31"/>
    </row>
    <row r="12" spans="1:13" ht="15.95" customHeight="1" x14ac:dyDescent="0.25">
      <c r="A12" s="9"/>
      <c r="B12" s="33" t="s">
        <v>282</v>
      </c>
      <c r="C12" s="33"/>
      <c r="D12" s="33"/>
      <c r="E12" s="33">
        <v>2.96</v>
      </c>
      <c r="F12" s="33"/>
      <c r="G12" s="33"/>
      <c r="H12" s="33"/>
      <c r="I12" s="36"/>
      <c r="J12" s="31"/>
      <c r="K12" s="31"/>
      <c r="L12" s="31"/>
      <c r="M12" s="31"/>
    </row>
    <row r="13" spans="1:13" ht="15.95" customHeight="1" x14ac:dyDescent="0.25">
      <c r="A13" s="9"/>
      <c r="B13" s="33" t="s">
        <v>283</v>
      </c>
      <c r="C13" s="33"/>
      <c r="D13" s="33"/>
      <c r="E13" s="33">
        <v>1.2</v>
      </c>
      <c r="F13" s="33"/>
      <c r="G13" s="33"/>
      <c r="H13" s="33"/>
      <c r="I13" s="36"/>
      <c r="J13" s="31"/>
      <c r="K13" s="31"/>
      <c r="L13" s="31"/>
      <c r="M13" s="31"/>
    </row>
    <row r="14" spans="1:13" ht="15.95" customHeight="1" x14ac:dyDescent="0.25">
      <c r="A14" s="9"/>
      <c r="B14" s="33" t="s">
        <v>284</v>
      </c>
      <c r="C14" s="33"/>
      <c r="D14" s="33"/>
      <c r="E14" s="55">
        <v>0.44500000000000001</v>
      </c>
      <c r="F14" s="33"/>
      <c r="G14" s="33"/>
      <c r="H14" s="33"/>
      <c r="I14" s="36"/>
      <c r="J14" s="31"/>
      <c r="K14" s="31"/>
      <c r="L14" s="31"/>
      <c r="M14" s="31"/>
    </row>
    <row r="15" spans="1:13" ht="15.95" customHeight="1" x14ac:dyDescent="0.25">
      <c r="A15" s="9"/>
      <c r="B15" s="33" t="s">
        <v>285</v>
      </c>
      <c r="C15" s="33"/>
      <c r="D15" s="33"/>
      <c r="E15" s="33">
        <v>1.56</v>
      </c>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75" t="s">
        <v>286</v>
      </c>
      <c r="C17" s="75"/>
      <c r="D17" s="75"/>
      <c r="E17" s="75"/>
      <c r="F17" s="33"/>
      <c r="G17" s="33"/>
      <c r="H17" s="33"/>
      <c r="I17" s="36"/>
      <c r="J17" s="31"/>
      <c r="K17" s="31"/>
      <c r="L17" s="31"/>
      <c r="M17" s="31"/>
    </row>
    <row r="18" spans="1:13" ht="15.95" customHeight="1" x14ac:dyDescent="0.25">
      <c r="A18" s="28"/>
      <c r="B18" s="33" t="s">
        <v>287</v>
      </c>
      <c r="C18" s="33"/>
      <c r="D18" s="33"/>
      <c r="E18" s="62">
        <v>160</v>
      </c>
      <c r="F18" s="33"/>
      <c r="G18" s="33"/>
      <c r="H18" s="33"/>
      <c r="I18" s="36"/>
      <c r="J18" s="31"/>
      <c r="K18" s="31"/>
      <c r="L18" s="31"/>
      <c r="M18" s="31"/>
    </row>
    <row r="19" spans="1:13" ht="15.95" customHeight="1" x14ac:dyDescent="0.25">
      <c r="A19" s="26"/>
      <c r="B19" s="33" t="s">
        <v>288</v>
      </c>
      <c r="C19" s="33"/>
      <c r="D19" s="33"/>
      <c r="E19" s="66">
        <v>0.05</v>
      </c>
      <c r="F19" s="33"/>
      <c r="G19" s="33"/>
      <c r="H19" s="33"/>
      <c r="I19" s="36"/>
      <c r="J19" s="31"/>
      <c r="K19" s="31"/>
      <c r="L19" s="31"/>
      <c r="M19" s="31"/>
    </row>
    <row r="20" spans="1:13" ht="15.95" customHeight="1" x14ac:dyDescent="0.25">
      <c r="A20" s="26"/>
      <c r="B20" s="33"/>
      <c r="C20" s="33"/>
      <c r="D20" s="33"/>
      <c r="E20" s="66"/>
      <c r="F20" s="33"/>
      <c r="G20" s="33"/>
      <c r="H20" s="33"/>
      <c r="I20" s="36"/>
      <c r="J20" s="31"/>
      <c r="K20" s="31"/>
      <c r="L20" s="31"/>
      <c r="M20" s="31"/>
    </row>
    <row r="21" spans="1:13" ht="15.95" customHeight="1" x14ac:dyDescent="0.25">
      <c r="A21" s="26"/>
      <c r="B21" s="33"/>
      <c r="C21" s="83" t="s">
        <v>289</v>
      </c>
      <c r="D21" s="83"/>
      <c r="E21" s="83"/>
      <c r="F21" s="83"/>
      <c r="G21" s="83"/>
      <c r="H21" s="33"/>
      <c r="I21" s="36"/>
      <c r="J21" s="31"/>
      <c r="K21" s="31"/>
      <c r="L21" s="31"/>
      <c r="M21" s="31"/>
    </row>
    <row r="22" spans="1:13" ht="15.95" customHeight="1" x14ac:dyDescent="0.25">
      <c r="A22" s="26"/>
      <c r="B22" s="43" t="s">
        <v>134</v>
      </c>
      <c r="C22" s="43">
        <v>12</v>
      </c>
      <c r="D22" s="43">
        <v>24</v>
      </c>
      <c r="E22" s="43">
        <v>36</v>
      </c>
      <c r="F22" s="43">
        <v>48</v>
      </c>
      <c r="G22" s="43">
        <v>60</v>
      </c>
      <c r="H22" s="33"/>
      <c r="I22" s="36"/>
      <c r="J22" s="31"/>
      <c r="K22" s="31"/>
      <c r="L22" s="31"/>
      <c r="M22" s="31"/>
    </row>
    <row r="23" spans="1:13" ht="15.95" customHeight="1" x14ac:dyDescent="0.25">
      <c r="A23" s="26"/>
      <c r="B23" s="43">
        <v>2010</v>
      </c>
      <c r="C23" s="65">
        <v>14200</v>
      </c>
      <c r="D23" s="65">
        <v>18839</v>
      </c>
      <c r="E23" s="65">
        <v>22362</v>
      </c>
      <c r="F23" s="65">
        <v>24039</v>
      </c>
      <c r="G23" s="65">
        <v>24424</v>
      </c>
      <c r="H23" s="33"/>
      <c r="I23" s="36"/>
      <c r="J23" s="31"/>
      <c r="K23" s="31"/>
      <c r="L23" s="31"/>
      <c r="M23" s="31"/>
    </row>
    <row r="24" spans="1:13" ht="15.95" customHeight="1" x14ac:dyDescent="0.25">
      <c r="A24" s="26"/>
      <c r="B24" s="43">
        <v>2011</v>
      </c>
      <c r="C24" s="65">
        <v>14100</v>
      </c>
      <c r="D24" s="65">
        <v>18707</v>
      </c>
      <c r="E24" s="65">
        <v>22205</v>
      </c>
      <c r="F24" s="65">
        <v>23870</v>
      </c>
      <c r="G24" s="33"/>
      <c r="H24" s="33"/>
      <c r="I24" s="36"/>
      <c r="J24" s="31"/>
      <c r="K24" s="31"/>
      <c r="L24" s="31"/>
      <c r="M24" s="31"/>
    </row>
    <row r="25" spans="1:13" ht="15.95" customHeight="1" x14ac:dyDescent="0.25">
      <c r="A25" s="26"/>
      <c r="B25" s="43">
        <v>2012</v>
      </c>
      <c r="C25" s="65">
        <v>15300</v>
      </c>
      <c r="D25" s="65">
        <v>20299</v>
      </c>
      <c r="E25" s="65">
        <v>24094</v>
      </c>
      <c r="F25" s="33"/>
      <c r="G25" s="33"/>
      <c r="H25" s="33"/>
      <c r="I25" s="36"/>
      <c r="J25" s="31"/>
      <c r="K25" s="31"/>
      <c r="L25" s="31"/>
      <c r="M25" s="31"/>
    </row>
    <row r="26" spans="1:13" ht="15.95" customHeight="1" x14ac:dyDescent="0.25">
      <c r="A26" s="26"/>
      <c r="B26" s="43">
        <v>2013</v>
      </c>
      <c r="C26" s="65">
        <v>14700</v>
      </c>
      <c r="D26" s="65">
        <v>19503</v>
      </c>
      <c r="E26" s="33"/>
      <c r="F26" s="33"/>
      <c r="G26" s="33"/>
      <c r="H26" s="33"/>
      <c r="I26" s="36"/>
      <c r="J26" s="31"/>
      <c r="K26" s="31"/>
      <c r="L26" s="31"/>
      <c r="M26" s="31"/>
    </row>
    <row r="27" spans="1:13" ht="15.95" customHeight="1" x14ac:dyDescent="0.25">
      <c r="A27" s="26"/>
      <c r="B27" s="43">
        <v>2014</v>
      </c>
      <c r="C27" s="65">
        <v>20300</v>
      </c>
      <c r="D27" s="33"/>
      <c r="E27" s="33"/>
      <c r="F27" s="33"/>
      <c r="G27" s="33"/>
      <c r="H27" s="33"/>
      <c r="I27" s="36"/>
      <c r="J27" s="31"/>
      <c r="K27" s="31"/>
      <c r="L27" s="31"/>
      <c r="M27" s="31"/>
    </row>
    <row r="28" spans="1:13" ht="15.95" customHeight="1" x14ac:dyDescent="0.25">
      <c r="A28" s="26"/>
      <c r="B28" s="33"/>
      <c r="C28" s="33"/>
      <c r="D28" s="33"/>
      <c r="E28" s="66"/>
      <c r="F28" s="33"/>
      <c r="G28" s="33"/>
      <c r="H28" s="33"/>
      <c r="I28" s="36"/>
      <c r="J28" s="31"/>
      <c r="K28" s="31"/>
      <c r="L28" s="31"/>
      <c r="M28" s="31"/>
    </row>
    <row r="29" spans="1:13" ht="15.95" customHeight="1" x14ac:dyDescent="0.25">
      <c r="A29" s="26"/>
      <c r="B29" s="33"/>
      <c r="C29" s="83" t="s">
        <v>290</v>
      </c>
      <c r="D29" s="83"/>
      <c r="E29" s="83"/>
      <c r="F29" s="83"/>
      <c r="G29" s="83"/>
      <c r="H29" s="33"/>
      <c r="I29" s="36"/>
      <c r="J29" s="31"/>
      <c r="K29" s="31"/>
      <c r="L29" s="31"/>
      <c r="M29" s="31"/>
    </row>
    <row r="30" spans="1:13" ht="15.95" customHeight="1" x14ac:dyDescent="0.25">
      <c r="A30" s="26"/>
      <c r="B30" s="43" t="s">
        <v>134</v>
      </c>
      <c r="C30" s="43">
        <v>12</v>
      </c>
      <c r="D30" s="43">
        <v>24</v>
      </c>
      <c r="E30" s="43">
        <v>36</v>
      </c>
      <c r="F30" s="43">
        <v>48</v>
      </c>
      <c r="G30" s="43">
        <v>60</v>
      </c>
      <c r="H30" s="33"/>
      <c r="I30" s="36"/>
      <c r="J30" s="31"/>
      <c r="K30" s="31"/>
      <c r="L30" s="31"/>
      <c r="M30" s="31"/>
    </row>
    <row r="31" spans="1:13" ht="15.95" customHeight="1" x14ac:dyDescent="0.25">
      <c r="A31" s="26"/>
      <c r="B31" s="43">
        <v>2010</v>
      </c>
      <c r="C31" s="65">
        <v>8200</v>
      </c>
      <c r="D31" s="65">
        <v>14722</v>
      </c>
      <c r="E31" s="65">
        <v>21081</v>
      </c>
      <c r="F31" s="65">
        <v>23316</v>
      </c>
      <c r="G31" s="65">
        <v>24272</v>
      </c>
      <c r="H31" s="33"/>
      <c r="I31" s="36"/>
      <c r="J31" s="31"/>
      <c r="K31" s="31"/>
      <c r="L31" s="31"/>
      <c r="M31" s="31"/>
    </row>
    <row r="32" spans="1:13" ht="15.95" customHeight="1" x14ac:dyDescent="0.25">
      <c r="A32" s="26"/>
      <c r="B32" s="43">
        <v>2011</v>
      </c>
      <c r="C32" s="65">
        <v>8300</v>
      </c>
      <c r="D32" s="65">
        <v>14901</v>
      </c>
      <c r="E32" s="65">
        <v>21339</v>
      </c>
      <c r="F32" s="65">
        <v>23600</v>
      </c>
      <c r="G32" s="33"/>
      <c r="H32" s="33"/>
      <c r="I32" s="36"/>
      <c r="J32" s="31"/>
      <c r="K32" s="31"/>
      <c r="L32" s="31"/>
      <c r="M32" s="31"/>
    </row>
    <row r="33" spans="1:13" ht="15.95" customHeight="1" x14ac:dyDescent="0.25">
      <c r="A33" s="26"/>
      <c r="B33" s="43">
        <v>2012</v>
      </c>
      <c r="C33" s="65">
        <v>8900</v>
      </c>
      <c r="D33" s="65">
        <v>15978</v>
      </c>
      <c r="E33" s="65">
        <v>22881</v>
      </c>
      <c r="F33" s="33"/>
      <c r="G33" s="33"/>
      <c r="H33" s="33"/>
      <c r="I33" s="36"/>
      <c r="J33" s="31"/>
      <c r="K33" s="31"/>
      <c r="L33" s="31"/>
      <c r="M33" s="31"/>
    </row>
    <row r="34" spans="1:13" ht="15.95" customHeight="1" x14ac:dyDescent="0.25">
      <c r="A34" s="26"/>
      <c r="B34" s="43">
        <v>2013</v>
      </c>
      <c r="C34" s="65">
        <v>8400</v>
      </c>
      <c r="D34" s="65">
        <v>15081</v>
      </c>
      <c r="E34" s="33"/>
      <c r="F34" s="33"/>
      <c r="G34" s="33"/>
      <c r="H34" s="33"/>
      <c r="I34" s="36"/>
      <c r="J34" s="31"/>
      <c r="K34" s="31"/>
      <c r="L34" s="31"/>
      <c r="M34" s="31"/>
    </row>
    <row r="35" spans="1:13" ht="15.95" customHeight="1" x14ac:dyDescent="0.25">
      <c r="A35" s="26"/>
      <c r="B35" s="43">
        <v>2014</v>
      </c>
      <c r="C35" s="65">
        <v>8700</v>
      </c>
      <c r="D35" s="33"/>
      <c r="E35" s="33"/>
      <c r="F35" s="33"/>
      <c r="G35" s="33"/>
      <c r="H35" s="33"/>
      <c r="I35" s="36"/>
      <c r="J35" s="31"/>
      <c r="K35" s="31"/>
      <c r="L35" s="31"/>
      <c r="M35" s="31"/>
    </row>
    <row r="36" spans="1:13" ht="15.95" customHeight="1" x14ac:dyDescent="0.25">
      <c r="A36" s="26"/>
      <c r="B36" s="33"/>
      <c r="C36" s="33"/>
      <c r="D36" s="33"/>
      <c r="E36" s="66"/>
      <c r="F36" s="33"/>
      <c r="G36" s="33"/>
      <c r="H36" s="33"/>
      <c r="I36" s="36"/>
      <c r="J36" s="31"/>
      <c r="K36" s="31"/>
      <c r="L36" s="31"/>
      <c r="M36" s="31"/>
    </row>
    <row r="37" spans="1:13" ht="15.95" customHeight="1" x14ac:dyDescent="0.25">
      <c r="A37" s="26"/>
      <c r="B37" s="33"/>
      <c r="C37" s="33"/>
      <c r="D37" s="33"/>
      <c r="E37" s="66"/>
      <c r="F37" s="33"/>
      <c r="G37" s="33"/>
      <c r="H37" s="33"/>
      <c r="I37" s="36"/>
      <c r="J37" s="31"/>
      <c r="K37" s="31"/>
      <c r="L37" s="31"/>
      <c r="M37" s="31"/>
    </row>
    <row r="38" spans="1:13" ht="15.95" customHeight="1" x14ac:dyDescent="0.25">
      <c r="A38" s="29"/>
      <c r="B38" s="37"/>
      <c r="C38" s="37"/>
      <c r="D38" s="37"/>
      <c r="E38" s="37"/>
      <c r="F38" s="37"/>
      <c r="G38" s="37"/>
      <c r="H38" s="37"/>
      <c r="I38" s="38"/>
      <c r="J38" s="31"/>
      <c r="K38" s="31"/>
      <c r="L38" s="31"/>
      <c r="M38" s="31"/>
    </row>
    <row r="39" spans="1:13" ht="15.95" customHeight="1" x14ac:dyDescent="0.25">
      <c r="A39" s="26" t="s">
        <v>2</v>
      </c>
      <c r="B39" s="82" t="s">
        <v>291</v>
      </c>
      <c r="C39" s="82"/>
      <c r="D39" s="82"/>
      <c r="E39" s="82"/>
      <c r="F39" s="82"/>
      <c r="G39" s="82"/>
      <c r="H39" s="82"/>
      <c r="I39" s="38"/>
      <c r="J39" s="31"/>
      <c r="K39" s="31"/>
      <c r="L39" s="31"/>
      <c r="M39" s="31"/>
    </row>
    <row r="40" spans="1:13" ht="15.95" customHeight="1" thickBot="1" x14ac:dyDescent="0.3">
      <c r="A40" s="9">
        <f>INDEX('Point Grid'!$C$8:$I$32,MATCH($A$1,'Point Grid'!$A$8:$A$32,0),MATCH(A39,'Point Grid'!$C$7:$I$7,0))</f>
        <v>1.5</v>
      </c>
      <c r="B40" s="82"/>
      <c r="C40" s="82"/>
      <c r="D40" s="82"/>
      <c r="E40" s="82"/>
      <c r="F40" s="82"/>
      <c r="G40" s="82"/>
      <c r="H40" s="82"/>
      <c r="I40" s="38"/>
      <c r="J40" s="31"/>
      <c r="K40" s="31"/>
      <c r="L40" s="31"/>
      <c r="M40" s="31"/>
    </row>
    <row r="41" spans="1:13" ht="15.95" customHeight="1" thickBot="1" x14ac:dyDescent="0.3">
      <c r="A41" s="5"/>
      <c r="B41" s="82"/>
      <c r="C41" s="82"/>
      <c r="D41" s="82"/>
      <c r="E41" s="82"/>
      <c r="F41" s="82"/>
      <c r="G41" s="82"/>
      <c r="H41" s="82"/>
      <c r="I41" s="38"/>
      <c r="J41" s="31"/>
      <c r="K41" s="31"/>
      <c r="L41" s="31"/>
      <c r="M41" s="31"/>
    </row>
    <row r="42" spans="1:13" ht="15.95" customHeight="1" x14ac:dyDescent="0.25">
      <c r="A42" s="29"/>
      <c r="B42" s="82"/>
      <c r="C42" s="82"/>
      <c r="D42" s="82"/>
      <c r="E42" s="82"/>
      <c r="F42" s="82"/>
      <c r="G42" s="82"/>
      <c r="H42" s="82"/>
      <c r="I42" s="38"/>
      <c r="J42" s="31"/>
      <c r="K42" s="31"/>
      <c r="L42" s="31"/>
      <c r="M42" s="31"/>
    </row>
    <row r="43" spans="1:13" ht="15.95" customHeight="1" x14ac:dyDescent="0.25">
      <c r="A43" s="29"/>
      <c r="B43" s="82"/>
      <c r="C43" s="82"/>
      <c r="D43" s="82"/>
      <c r="E43" s="82"/>
      <c r="F43" s="82"/>
      <c r="G43" s="82"/>
      <c r="H43" s="82"/>
      <c r="I43" s="38"/>
      <c r="J43" s="31"/>
      <c r="K43" s="31"/>
      <c r="L43" s="31"/>
      <c r="M43" s="31"/>
    </row>
    <row r="44" spans="1:13" ht="15.95" customHeight="1" x14ac:dyDescent="0.25">
      <c r="A44" s="29"/>
      <c r="B44" s="37"/>
      <c r="C44" s="37"/>
      <c r="D44" s="37"/>
      <c r="E44" s="37"/>
      <c r="F44" s="37"/>
      <c r="G44" s="37"/>
      <c r="H44" s="37"/>
      <c r="I44" s="38"/>
      <c r="J44" s="31"/>
      <c r="K44" s="31"/>
      <c r="L44" s="31"/>
      <c r="M44" s="31"/>
    </row>
    <row r="45" spans="1:13" ht="15.95" customHeight="1" x14ac:dyDescent="0.25">
      <c r="A45" s="26" t="s">
        <v>3</v>
      </c>
      <c r="B45" s="82" t="s">
        <v>292</v>
      </c>
      <c r="C45" s="82"/>
      <c r="D45" s="82"/>
      <c r="E45" s="82"/>
      <c r="F45" s="82"/>
      <c r="G45" s="82"/>
      <c r="H45" s="82"/>
      <c r="I45" s="38"/>
      <c r="J45" s="31"/>
      <c r="K45" s="31"/>
      <c r="L45" s="31"/>
      <c r="M45" s="31"/>
    </row>
    <row r="46" spans="1:13" ht="15.95" customHeight="1" thickBot="1" x14ac:dyDescent="0.3">
      <c r="A46" s="9">
        <f>INDEX('Point Grid'!$C$8:$I$32,MATCH($A$1,'Point Grid'!$A$8:$A$32,0),MATCH(A45,'Point Grid'!$C$7:$I$7,0))</f>
        <v>1</v>
      </c>
      <c r="B46" s="82"/>
      <c r="C46" s="82"/>
      <c r="D46" s="82"/>
      <c r="E46" s="82"/>
      <c r="F46" s="82"/>
      <c r="G46" s="82"/>
      <c r="H46" s="82"/>
      <c r="I46" s="38"/>
      <c r="J46" s="31"/>
      <c r="K46" s="31"/>
      <c r="L46" s="31"/>
      <c r="M46" s="31"/>
    </row>
    <row r="47" spans="1:13" ht="15.95" customHeight="1" thickBot="1" x14ac:dyDescent="0.3">
      <c r="A47" s="5"/>
      <c r="B47" s="37"/>
      <c r="C47" s="37"/>
      <c r="D47" s="37"/>
      <c r="E47" s="37"/>
      <c r="F47" s="37"/>
      <c r="G47" s="37"/>
      <c r="H47" s="37"/>
      <c r="I47" s="38"/>
      <c r="J47" s="31"/>
      <c r="K47" s="31"/>
      <c r="L47" s="31"/>
      <c r="M47" s="31"/>
    </row>
    <row r="48" spans="1:13" ht="15.95" customHeight="1" thickBot="1" x14ac:dyDescent="0.3">
      <c r="A48" s="30"/>
      <c r="B48" s="39"/>
      <c r="C48" s="39"/>
      <c r="D48" s="39"/>
      <c r="E48" s="39"/>
      <c r="F48" s="39"/>
      <c r="G48" s="39"/>
      <c r="H48" s="39"/>
      <c r="I48" s="40"/>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row r="56" spans="2:13" x14ac:dyDescent="0.25">
      <c r="B56" s="31"/>
      <c r="C56" s="31"/>
      <c r="D56" s="31"/>
      <c r="E56" s="31"/>
      <c r="F56" s="31"/>
      <c r="G56" s="31"/>
      <c r="H56" s="31"/>
      <c r="I56" s="31"/>
      <c r="J56" s="31"/>
      <c r="K56" s="31"/>
      <c r="L56" s="31"/>
      <c r="M56" s="31"/>
    </row>
    <row r="57" spans="2:13" x14ac:dyDescent="0.25">
      <c r="B57" s="31"/>
      <c r="C57" s="31"/>
      <c r="D57" s="31"/>
      <c r="E57" s="31"/>
      <c r="F57" s="31"/>
      <c r="G57" s="31"/>
      <c r="H57" s="31"/>
      <c r="I57" s="31"/>
      <c r="J57" s="31"/>
      <c r="K57" s="31"/>
      <c r="L57" s="31"/>
      <c r="M57" s="31"/>
    </row>
    <row r="58" spans="2:13" x14ac:dyDescent="0.25">
      <c r="B58" s="31"/>
      <c r="C58" s="31"/>
      <c r="D58" s="31"/>
      <c r="E58" s="31"/>
      <c r="F58" s="31"/>
      <c r="G58" s="31"/>
      <c r="H58" s="31"/>
      <c r="I58" s="31"/>
      <c r="J58" s="31"/>
      <c r="K58" s="31"/>
      <c r="L58" s="31"/>
      <c r="M58" s="31"/>
    </row>
    <row r="59" spans="2:13" x14ac:dyDescent="0.25">
      <c r="B59" s="31"/>
      <c r="C59" s="31"/>
      <c r="D59" s="31"/>
      <c r="E59" s="31"/>
      <c r="F59" s="31"/>
      <c r="G59" s="31"/>
      <c r="H59" s="31"/>
      <c r="I59" s="31"/>
      <c r="J59" s="31"/>
      <c r="K59" s="31"/>
      <c r="L59" s="31"/>
      <c r="M59" s="31"/>
    </row>
    <row r="60" spans="2:13" x14ac:dyDescent="0.25">
      <c r="B60" s="31"/>
      <c r="C60" s="31"/>
      <c r="D60" s="31"/>
      <c r="E60" s="31"/>
      <c r="F60" s="31"/>
      <c r="G60" s="31"/>
      <c r="H60" s="31"/>
      <c r="I60" s="31"/>
      <c r="J60" s="31"/>
      <c r="K60" s="31"/>
      <c r="L60" s="31"/>
      <c r="M60" s="31"/>
    </row>
    <row r="61" spans="2:13" x14ac:dyDescent="0.25">
      <c r="B61" s="31"/>
      <c r="C61" s="31"/>
      <c r="D61" s="31"/>
      <c r="E61" s="31"/>
      <c r="F61" s="31"/>
      <c r="G61" s="31"/>
      <c r="H61" s="31"/>
      <c r="I61" s="31"/>
      <c r="J61" s="31"/>
      <c r="K61" s="31"/>
      <c r="L61" s="31"/>
      <c r="M61" s="31"/>
    </row>
  </sheetData>
  <mergeCells count="5">
    <mergeCell ref="B45:H46"/>
    <mergeCell ref="H1:I1"/>
    <mergeCell ref="C21:G21"/>
    <mergeCell ref="C29:G29"/>
    <mergeCell ref="B39:H43"/>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2">
    <dataValidation type="decimal" allowBlank="1" showInputMessage="1" showErrorMessage="1" sqref="A19:A3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21</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2.5</v>
      </c>
      <c r="B4" s="33" t="s">
        <v>277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c r="C6" s="83" t="s">
        <v>296</v>
      </c>
      <c r="D6" s="83"/>
      <c r="E6" s="83"/>
      <c r="F6" s="33"/>
      <c r="G6" s="33"/>
      <c r="H6" s="33"/>
      <c r="I6" s="36"/>
      <c r="J6" s="31"/>
      <c r="K6" s="31"/>
      <c r="L6" s="31"/>
      <c r="M6" s="31"/>
    </row>
    <row r="7" spans="1:13" ht="15.95" customHeight="1" x14ac:dyDescent="0.25">
      <c r="A7" s="9"/>
      <c r="B7" s="43" t="s">
        <v>134</v>
      </c>
      <c r="C7" s="43" t="s">
        <v>293</v>
      </c>
      <c r="D7" s="43" t="s">
        <v>294</v>
      </c>
      <c r="E7" s="43" t="s">
        <v>295</v>
      </c>
      <c r="F7" s="33"/>
      <c r="G7" s="33"/>
      <c r="H7" s="33"/>
      <c r="I7" s="36"/>
      <c r="J7" s="31"/>
      <c r="K7" s="31"/>
      <c r="L7" s="31"/>
      <c r="M7" s="31"/>
    </row>
    <row r="8" spans="1:13" ht="15.95" customHeight="1" x14ac:dyDescent="0.25">
      <c r="A8" s="9"/>
      <c r="B8" s="43">
        <v>2012</v>
      </c>
      <c r="C8" s="43">
        <v>730</v>
      </c>
      <c r="D8" s="43">
        <v>800</v>
      </c>
      <c r="E8" s="43">
        <v>820</v>
      </c>
      <c r="F8" s="33"/>
      <c r="G8" s="33"/>
      <c r="H8" s="33"/>
      <c r="I8" s="36"/>
      <c r="J8" s="31"/>
      <c r="K8" s="31"/>
      <c r="L8" s="31"/>
      <c r="M8" s="31"/>
    </row>
    <row r="9" spans="1:13" ht="15.95" customHeight="1" x14ac:dyDescent="0.25">
      <c r="A9" s="9"/>
      <c r="B9" s="43">
        <v>2013</v>
      </c>
      <c r="C9" s="43">
        <v>750</v>
      </c>
      <c r="D9" s="43">
        <v>825</v>
      </c>
      <c r="E9" s="33"/>
      <c r="F9" s="33"/>
      <c r="G9" s="33"/>
      <c r="H9" s="33"/>
      <c r="I9" s="36"/>
      <c r="J9" s="31"/>
      <c r="K9" s="31"/>
      <c r="L9" s="31"/>
      <c r="M9" s="31"/>
    </row>
    <row r="10" spans="1:13" ht="15.95" customHeight="1" x14ac:dyDescent="0.25">
      <c r="A10" s="9"/>
      <c r="B10" s="43">
        <v>2014</v>
      </c>
      <c r="C10" s="43">
        <v>775</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83" t="s">
        <v>297</v>
      </c>
      <c r="D12" s="83"/>
      <c r="E12" s="83"/>
      <c r="F12" s="33"/>
      <c r="G12" s="33"/>
      <c r="H12" s="33"/>
      <c r="I12" s="36"/>
      <c r="J12" s="31"/>
      <c r="K12" s="31"/>
      <c r="L12" s="31"/>
      <c r="M12" s="31"/>
    </row>
    <row r="13" spans="1:13" ht="15.95" customHeight="1" x14ac:dyDescent="0.25">
      <c r="A13" s="9"/>
      <c r="B13" s="43" t="s">
        <v>134</v>
      </c>
      <c r="C13" s="43" t="s">
        <v>293</v>
      </c>
      <c r="D13" s="43" t="s">
        <v>294</v>
      </c>
      <c r="E13" s="43" t="s">
        <v>295</v>
      </c>
      <c r="F13" s="33"/>
      <c r="G13" s="33"/>
      <c r="H13" s="33"/>
      <c r="I13" s="36"/>
      <c r="J13" s="31"/>
      <c r="K13" s="31"/>
      <c r="L13" s="31"/>
      <c r="M13" s="31"/>
    </row>
    <row r="14" spans="1:13" ht="15.95" customHeight="1" x14ac:dyDescent="0.25">
      <c r="A14" s="9"/>
      <c r="B14" s="43">
        <v>2012</v>
      </c>
      <c r="C14" s="65">
        <v>2250</v>
      </c>
      <c r="D14" s="65">
        <v>2600</v>
      </c>
      <c r="E14" s="65">
        <v>2700</v>
      </c>
      <c r="F14" s="33"/>
      <c r="G14" s="33"/>
      <c r="H14" s="33"/>
      <c r="I14" s="36"/>
      <c r="J14" s="31"/>
      <c r="K14" s="31"/>
      <c r="L14" s="31"/>
      <c r="M14" s="31"/>
    </row>
    <row r="15" spans="1:13" ht="15.95" customHeight="1" x14ac:dyDescent="0.25">
      <c r="A15" s="9"/>
      <c r="B15" s="43">
        <v>2013</v>
      </c>
      <c r="C15" s="65">
        <v>2600</v>
      </c>
      <c r="D15" s="65">
        <v>3000</v>
      </c>
      <c r="E15" s="33"/>
      <c r="F15" s="33"/>
      <c r="G15" s="33"/>
      <c r="H15" s="33"/>
      <c r="I15" s="36"/>
      <c r="J15" s="31"/>
      <c r="K15" s="31"/>
      <c r="L15" s="31"/>
      <c r="M15" s="31"/>
    </row>
    <row r="16" spans="1:13" ht="15.95" customHeight="1" x14ac:dyDescent="0.25">
      <c r="A16" s="9"/>
      <c r="B16" s="43">
        <v>2014</v>
      </c>
      <c r="C16" s="65">
        <v>2000</v>
      </c>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43" t="s">
        <v>134</v>
      </c>
      <c r="C18" s="43" t="s">
        <v>298</v>
      </c>
      <c r="D18" s="33"/>
      <c r="E18" s="33"/>
      <c r="F18" s="33"/>
      <c r="G18" s="33"/>
      <c r="H18" s="33"/>
      <c r="I18" s="36"/>
      <c r="J18" s="31"/>
      <c r="K18" s="31"/>
      <c r="L18" s="31"/>
      <c r="M18" s="31"/>
    </row>
    <row r="19" spans="1:13" ht="15.95" customHeight="1" x14ac:dyDescent="0.25">
      <c r="A19" s="9"/>
      <c r="B19" s="43">
        <v>2012</v>
      </c>
      <c r="C19" s="43">
        <v>820</v>
      </c>
      <c r="D19" s="33"/>
      <c r="E19" s="33"/>
      <c r="F19" s="33"/>
      <c r="G19" s="33"/>
      <c r="H19" s="33"/>
      <c r="I19" s="36"/>
      <c r="J19" s="31"/>
      <c r="K19" s="31"/>
      <c r="L19" s="31"/>
      <c r="M19" s="31"/>
    </row>
    <row r="20" spans="1:13" ht="15.95" customHeight="1" x14ac:dyDescent="0.25">
      <c r="A20" s="9"/>
      <c r="B20" s="43">
        <v>2013</v>
      </c>
      <c r="C20" s="43">
        <v>846</v>
      </c>
      <c r="D20" s="33"/>
      <c r="E20" s="33"/>
      <c r="F20" s="33"/>
      <c r="G20" s="33"/>
      <c r="H20" s="33"/>
      <c r="I20" s="36"/>
      <c r="J20" s="31"/>
      <c r="K20" s="31"/>
      <c r="L20" s="31"/>
      <c r="M20" s="31"/>
    </row>
    <row r="21" spans="1:13" ht="15.95" customHeight="1" x14ac:dyDescent="0.25">
      <c r="A21" s="9"/>
      <c r="B21" s="43">
        <v>2014</v>
      </c>
      <c r="C21" s="43">
        <v>874</v>
      </c>
      <c r="D21" s="33"/>
      <c r="E21" s="33"/>
      <c r="F21" s="33"/>
      <c r="G21" s="33"/>
      <c r="H21" s="33"/>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9"/>
      <c r="B23" s="33" t="s">
        <v>299</v>
      </c>
      <c r="C23" s="33"/>
      <c r="D23" s="33"/>
      <c r="E23" s="33"/>
      <c r="F23" s="33"/>
      <c r="G23" s="33"/>
      <c r="H23" s="33"/>
      <c r="I23" s="36"/>
      <c r="J23" s="31"/>
      <c r="K23" s="31"/>
      <c r="L23" s="31"/>
      <c r="M23" s="31"/>
    </row>
    <row r="24" spans="1:13" ht="15.95" customHeight="1" x14ac:dyDescent="0.25">
      <c r="A24" s="28"/>
      <c r="B24" s="33" t="s">
        <v>300</v>
      </c>
      <c r="C24" s="33"/>
      <c r="D24" s="33"/>
      <c r="E24" s="33"/>
      <c r="F24" s="33"/>
      <c r="G24" s="33"/>
      <c r="H24" s="33"/>
      <c r="I24" s="36"/>
      <c r="J24" s="31"/>
      <c r="K24" s="31"/>
      <c r="L24" s="31"/>
      <c r="M24" s="31"/>
    </row>
    <row r="25" spans="1:13" ht="15.95" customHeight="1" x14ac:dyDescent="0.25">
      <c r="A25" s="26"/>
      <c r="B25" s="33" t="s">
        <v>301</v>
      </c>
      <c r="C25" s="33"/>
      <c r="D25" s="33"/>
      <c r="E25" s="33"/>
      <c r="F25" s="33"/>
      <c r="G25" s="33"/>
      <c r="H25" s="33"/>
      <c r="I25" s="36"/>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2</v>
      </c>
      <c r="B27" s="82" t="s">
        <v>302</v>
      </c>
      <c r="C27" s="82"/>
      <c r="D27" s="82"/>
      <c r="E27" s="82"/>
      <c r="F27" s="82"/>
      <c r="G27" s="82"/>
      <c r="H27" s="82"/>
      <c r="I27" s="38"/>
      <c r="J27" s="31"/>
      <c r="K27" s="31"/>
      <c r="L27" s="31"/>
      <c r="M27" s="31"/>
    </row>
    <row r="28" spans="1:13" ht="15.95" customHeight="1" thickBot="1" x14ac:dyDescent="0.3">
      <c r="A28" s="9">
        <f>INDEX('Point Grid'!$C$8:$I$32,MATCH($A$1,'Point Grid'!$A$8:$A$32,0),MATCH(A27,'Point Grid'!$C$7:$I$7,0))</f>
        <v>2</v>
      </c>
      <c r="B28" s="82"/>
      <c r="C28" s="82"/>
      <c r="D28" s="82"/>
      <c r="E28" s="82"/>
      <c r="F28" s="82"/>
      <c r="G28" s="82"/>
      <c r="H28" s="82"/>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3</v>
      </c>
      <c r="B31" s="82" t="s">
        <v>303</v>
      </c>
      <c r="C31" s="82"/>
      <c r="D31" s="82"/>
      <c r="E31" s="82"/>
      <c r="F31" s="82"/>
      <c r="G31" s="82"/>
      <c r="H31" s="82"/>
      <c r="I31" s="38"/>
      <c r="J31" s="31"/>
      <c r="K31" s="31"/>
      <c r="L31" s="31"/>
      <c r="M31" s="31"/>
    </row>
    <row r="32" spans="1:13" ht="15.95" customHeight="1" thickBot="1" x14ac:dyDescent="0.3">
      <c r="A32" s="9">
        <f>INDEX('Point Grid'!$C$8:$I$32,MATCH($A$1,'Point Grid'!$A$8:$A$32,0),MATCH(A31,'Point Grid'!$C$7:$I$7,0))</f>
        <v>0.5</v>
      </c>
      <c r="B32" s="82"/>
      <c r="C32" s="82"/>
      <c r="D32" s="82"/>
      <c r="E32" s="82"/>
      <c r="F32" s="82"/>
      <c r="G32" s="82"/>
      <c r="H32" s="82"/>
      <c r="I32" s="38"/>
      <c r="J32" s="31"/>
      <c r="K32" s="31"/>
      <c r="L32" s="31"/>
      <c r="M32" s="31"/>
    </row>
    <row r="33" spans="1:13" ht="15.95" customHeight="1" thickBot="1" x14ac:dyDescent="0.3">
      <c r="A33" s="5"/>
      <c r="B33" s="82"/>
      <c r="C33" s="82"/>
      <c r="D33" s="82"/>
      <c r="E33" s="82"/>
      <c r="F33" s="82"/>
      <c r="G33" s="82"/>
      <c r="H33" s="82"/>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5">
    <mergeCell ref="H1:I1"/>
    <mergeCell ref="B27:H28"/>
    <mergeCell ref="C6:E6"/>
    <mergeCell ref="C12:E12"/>
    <mergeCell ref="B31:H33"/>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2">
    <dataValidation type="decimal" allowBlank="1" showInputMessage="1" showErrorMessage="1" sqref="A25">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53"/>
  <sheetViews>
    <sheetView zoomScaleNormal="100" workbookViewId="0"/>
  </sheetViews>
  <sheetFormatPr defaultColWidth="9.140625" defaultRowHeight="15" x14ac:dyDescent="0.25"/>
  <cols>
    <col min="1" max="1" width="9.140625" style="24"/>
    <col min="2" max="2" width="16.85546875" style="24" customWidth="1"/>
    <col min="3" max="5" width="9" style="24" customWidth="1"/>
    <col min="6" max="6" width="11.42578125" style="24" customWidth="1"/>
    <col min="7" max="10" width="12.7109375" style="24" customWidth="1"/>
    <col min="11" max="11" width="11.42578125" style="24" customWidth="1"/>
    <col min="12" max="16384" width="9.140625" style="24"/>
  </cols>
  <sheetData>
    <row r="1" spans="1:15" ht="15.95" customHeight="1" x14ac:dyDescent="0.25">
      <c r="A1" s="7">
        <v>22</v>
      </c>
      <c r="B1" s="27" t="s">
        <v>12</v>
      </c>
      <c r="C1" s="23"/>
      <c r="D1" s="23"/>
      <c r="E1" s="23"/>
      <c r="F1" s="23"/>
      <c r="G1" s="23"/>
      <c r="H1" s="23"/>
      <c r="I1" s="23"/>
      <c r="J1" s="80" t="s">
        <v>29</v>
      </c>
      <c r="K1" s="81"/>
    </row>
    <row r="2" spans="1:15" ht="15.95" customHeight="1" x14ac:dyDescent="0.25">
      <c r="A2" s="25"/>
      <c r="B2" s="34"/>
      <c r="C2" s="34"/>
      <c r="D2" s="34"/>
      <c r="E2" s="34"/>
      <c r="F2" s="34"/>
      <c r="G2" s="34"/>
      <c r="H2" s="34"/>
      <c r="I2" s="34"/>
      <c r="J2" s="34"/>
      <c r="K2" s="35"/>
    </row>
    <row r="3" spans="1:15" ht="15.95" customHeight="1" x14ac:dyDescent="0.25">
      <c r="A3" s="8" t="s">
        <v>13</v>
      </c>
      <c r="B3" s="33"/>
      <c r="C3" s="33"/>
      <c r="D3" s="33"/>
      <c r="E3" s="33"/>
      <c r="F3" s="33"/>
      <c r="G3" s="33"/>
      <c r="H3" s="33"/>
      <c r="I3" s="33"/>
      <c r="J3" s="33"/>
      <c r="K3" s="36"/>
      <c r="L3" s="31"/>
      <c r="M3" s="31"/>
      <c r="N3" s="31"/>
      <c r="O3" s="31"/>
    </row>
    <row r="4" spans="1:15" ht="15.95" customHeight="1" x14ac:dyDescent="0.25">
      <c r="A4" s="9">
        <f>INDEX('Point Grid'!B:B,MATCH('22'!A1,'Point Grid'!A:A,0))</f>
        <v>2.5</v>
      </c>
      <c r="B4" s="33" t="s">
        <v>68</v>
      </c>
      <c r="C4" s="33"/>
      <c r="D4" s="33"/>
      <c r="E4" s="33"/>
      <c r="F4" s="33"/>
      <c r="G4" s="33"/>
      <c r="H4" s="33"/>
      <c r="I4" s="33"/>
      <c r="J4" s="33"/>
      <c r="K4" s="36"/>
      <c r="L4" s="31"/>
      <c r="M4" s="31"/>
      <c r="N4" s="31"/>
      <c r="O4" s="31"/>
    </row>
    <row r="5" spans="1:15" ht="15.95" customHeight="1" x14ac:dyDescent="0.25">
      <c r="A5" s="9"/>
      <c r="B5" s="33"/>
      <c r="C5" s="33"/>
      <c r="D5" s="33"/>
      <c r="E5" s="33"/>
      <c r="F5" s="33"/>
      <c r="G5" s="33"/>
      <c r="H5" s="33"/>
      <c r="I5" s="33"/>
      <c r="J5" s="33"/>
      <c r="K5" s="36"/>
      <c r="L5" s="31"/>
      <c r="M5" s="31"/>
      <c r="N5" s="31"/>
      <c r="O5" s="31"/>
    </row>
    <row r="6" spans="1:15" ht="15.95" customHeight="1" x14ac:dyDescent="0.25">
      <c r="A6" s="9"/>
      <c r="B6" s="33"/>
      <c r="C6" s="33"/>
      <c r="D6" s="33"/>
      <c r="E6" s="33"/>
      <c r="F6" s="33"/>
      <c r="G6" s="33"/>
      <c r="H6" s="33"/>
      <c r="I6" s="33"/>
      <c r="J6" s="33"/>
      <c r="K6" s="36"/>
      <c r="L6" s="31"/>
      <c r="M6" s="31"/>
      <c r="N6" s="31"/>
      <c r="O6" s="31"/>
    </row>
    <row r="7" spans="1:15" ht="15.95" customHeight="1" x14ac:dyDescent="0.25">
      <c r="A7" s="9"/>
      <c r="B7" s="87" t="s">
        <v>304</v>
      </c>
      <c r="C7" s="87"/>
      <c r="D7" s="87"/>
      <c r="E7" s="87"/>
      <c r="F7" s="45"/>
      <c r="G7" s="87" t="s">
        <v>305</v>
      </c>
      <c r="H7" s="87"/>
      <c r="I7" s="87"/>
      <c r="J7" s="87"/>
      <c r="K7" s="36"/>
      <c r="L7" s="31"/>
      <c r="M7" s="31"/>
      <c r="N7" s="31"/>
      <c r="O7" s="31"/>
    </row>
    <row r="8" spans="1:15" ht="15.95" customHeight="1" x14ac:dyDescent="0.25">
      <c r="A8" s="9"/>
      <c r="B8" s="69" t="s">
        <v>134</v>
      </c>
      <c r="C8" s="69">
        <v>12</v>
      </c>
      <c r="D8" s="69">
        <v>24</v>
      </c>
      <c r="E8" s="69">
        <v>36</v>
      </c>
      <c r="F8" s="45"/>
      <c r="G8" s="69" t="s">
        <v>134</v>
      </c>
      <c r="H8" s="69">
        <v>12</v>
      </c>
      <c r="I8" s="69">
        <v>24</v>
      </c>
      <c r="J8" s="69">
        <v>36</v>
      </c>
      <c r="K8" s="36"/>
      <c r="L8" s="31"/>
      <c r="M8" s="31"/>
      <c r="N8" s="31"/>
      <c r="O8" s="31"/>
    </row>
    <row r="9" spans="1:15" ht="15.95" customHeight="1" x14ac:dyDescent="0.25">
      <c r="A9" s="9"/>
      <c r="B9" s="45">
        <v>2011</v>
      </c>
      <c r="C9" s="68">
        <v>10000</v>
      </c>
      <c r="D9" s="68">
        <v>15000</v>
      </c>
      <c r="E9" s="68">
        <v>16500</v>
      </c>
      <c r="F9" s="45"/>
      <c r="G9" s="45">
        <v>2011</v>
      </c>
      <c r="H9" s="68">
        <v>1500</v>
      </c>
      <c r="I9" s="68">
        <v>1650</v>
      </c>
      <c r="J9" s="68">
        <v>1700</v>
      </c>
      <c r="K9" s="36"/>
      <c r="L9" s="31"/>
      <c r="M9" s="31"/>
      <c r="N9" s="31"/>
      <c r="O9" s="31"/>
    </row>
    <row r="10" spans="1:15" ht="15.95" customHeight="1" x14ac:dyDescent="0.25">
      <c r="A10" s="9"/>
      <c r="B10" s="45">
        <v>2012</v>
      </c>
      <c r="C10" s="68">
        <v>11280</v>
      </c>
      <c r="D10" s="68">
        <v>17900</v>
      </c>
      <c r="E10" s="45"/>
      <c r="F10" s="45"/>
      <c r="G10" s="45">
        <v>2012</v>
      </c>
      <c r="H10" s="68">
        <v>1650</v>
      </c>
      <c r="I10" s="68">
        <v>1815</v>
      </c>
      <c r="J10" s="45"/>
      <c r="K10" s="36"/>
      <c r="L10" s="31"/>
      <c r="M10" s="31"/>
      <c r="N10" s="31"/>
      <c r="O10" s="31"/>
    </row>
    <row r="11" spans="1:15" ht="15.95" customHeight="1" x14ac:dyDescent="0.25">
      <c r="A11" s="9"/>
      <c r="B11" s="45">
        <v>2013</v>
      </c>
      <c r="C11" s="68">
        <v>13500</v>
      </c>
      <c r="D11" s="68"/>
      <c r="E11" s="45"/>
      <c r="F11" s="45"/>
      <c r="G11" s="45">
        <v>2013</v>
      </c>
      <c r="H11" s="68">
        <v>1815</v>
      </c>
      <c r="I11" s="68"/>
      <c r="J11" s="45"/>
      <c r="K11" s="36"/>
      <c r="L11" s="31"/>
      <c r="M11" s="31"/>
      <c r="N11" s="31"/>
      <c r="O11" s="31"/>
    </row>
    <row r="12" spans="1:15" ht="15.95" customHeight="1" x14ac:dyDescent="0.25">
      <c r="A12" s="9"/>
      <c r="B12" s="45"/>
      <c r="C12" s="68"/>
      <c r="D12" s="45"/>
      <c r="E12" s="45"/>
      <c r="F12" s="45"/>
      <c r="G12" s="45"/>
      <c r="H12" s="45"/>
      <c r="I12" s="45"/>
      <c r="J12" s="45"/>
      <c r="K12" s="36"/>
      <c r="L12" s="31"/>
      <c r="M12" s="31"/>
      <c r="N12" s="31"/>
      <c r="O12" s="31"/>
    </row>
    <row r="13" spans="1:15" ht="15.95" customHeight="1" x14ac:dyDescent="0.25">
      <c r="A13" s="9"/>
      <c r="B13" s="87" t="s">
        <v>306</v>
      </c>
      <c r="C13" s="87"/>
      <c r="D13" s="87"/>
      <c r="E13" s="87"/>
      <c r="F13" s="45"/>
      <c r="G13" s="87" t="s">
        <v>307</v>
      </c>
      <c r="H13" s="87"/>
      <c r="I13" s="87"/>
      <c r="J13" s="87"/>
      <c r="K13" s="36"/>
      <c r="L13" s="31"/>
      <c r="M13" s="31"/>
      <c r="N13" s="31"/>
      <c r="O13" s="31"/>
    </row>
    <row r="14" spans="1:15" ht="15.95" customHeight="1" x14ac:dyDescent="0.25">
      <c r="A14" s="9"/>
      <c r="B14" s="69" t="s">
        <v>134</v>
      </c>
      <c r="C14" s="69">
        <v>12</v>
      </c>
      <c r="D14" s="69">
        <v>24</v>
      </c>
      <c r="E14" s="69">
        <v>36</v>
      </c>
      <c r="F14" s="45"/>
      <c r="G14" s="69" t="s">
        <v>134</v>
      </c>
      <c r="H14" s="69">
        <v>12</v>
      </c>
      <c r="I14" s="69">
        <v>24</v>
      </c>
      <c r="J14" s="69">
        <v>36</v>
      </c>
      <c r="K14" s="36"/>
      <c r="L14" s="31"/>
      <c r="M14" s="31"/>
      <c r="N14" s="31"/>
      <c r="O14" s="31"/>
    </row>
    <row r="15" spans="1:15" ht="15.95" customHeight="1" x14ac:dyDescent="0.25">
      <c r="A15" s="9"/>
      <c r="B15" s="45">
        <v>2011</v>
      </c>
      <c r="C15" s="68">
        <v>5000</v>
      </c>
      <c r="D15" s="68">
        <v>12000</v>
      </c>
      <c r="E15" s="68">
        <v>15600</v>
      </c>
      <c r="F15" s="45"/>
      <c r="G15" s="45">
        <v>2011</v>
      </c>
      <c r="H15" s="68">
        <v>850</v>
      </c>
      <c r="I15" s="68">
        <v>1445</v>
      </c>
      <c r="J15" s="68">
        <v>1615</v>
      </c>
      <c r="K15" s="36"/>
      <c r="L15" s="31"/>
      <c r="M15" s="31"/>
      <c r="N15" s="31"/>
      <c r="O15" s="31"/>
    </row>
    <row r="16" spans="1:15" ht="15.95" customHeight="1" x14ac:dyDescent="0.25">
      <c r="A16" s="9"/>
      <c r="B16" s="45">
        <v>2012</v>
      </c>
      <c r="C16" s="68">
        <v>5775</v>
      </c>
      <c r="D16" s="68">
        <v>13860</v>
      </c>
      <c r="E16" s="45"/>
      <c r="F16" s="45"/>
      <c r="G16" s="45">
        <v>2012</v>
      </c>
      <c r="H16" s="68">
        <v>935</v>
      </c>
      <c r="I16" s="68">
        <v>1590</v>
      </c>
      <c r="J16" s="45"/>
      <c r="K16" s="36"/>
      <c r="L16" s="31"/>
      <c r="M16" s="31"/>
      <c r="N16" s="31"/>
      <c r="O16" s="31"/>
    </row>
    <row r="17" spans="1:15" ht="15.95" customHeight="1" x14ac:dyDescent="0.25">
      <c r="A17" s="9"/>
      <c r="B17" s="45">
        <v>2013</v>
      </c>
      <c r="C17" s="68">
        <v>6680</v>
      </c>
      <c r="D17" s="68"/>
      <c r="E17" s="45"/>
      <c r="F17" s="45"/>
      <c r="G17" s="45">
        <v>2013</v>
      </c>
      <c r="H17" s="68">
        <v>1030</v>
      </c>
      <c r="I17" s="68"/>
      <c r="J17" s="45"/>
      <c r="K17" s="36"/>
      <c r="L17" s="31"/>
      <c r="M17" s="31"/>
      <c r="N17" s="31"/>
      <c r="O17" s="31"/>
    </row>
    <row r="18" spans="1:15" ht="15.95" customHeight="1" x14ac:dyDescent="0.25">
      <c r="A18" s="9"/>
      <c r="B18" s="45"/>
      <c r="C18" s="68"/>
      <c r="D18" s="68"/>
      <c r="E18" s="45"/>
      <c r="F18" s="45"/>
      <c r="G18" s="45"/>
      <c r="H18" s="68"/>
      <c r="I18" s="68"/>
      <c r="J18" s="45"/>
      <c r="K18" s="36"/>
      <c r="L18" s="31"/>
      <c r="M18" s="31"/>
      <c r="N18" s="31"/>
      <c r="O18" s="31"/>
    </row>
    <row r="19" spans="1:15" ht="15.95" customHeight="1" x14ac:dyDescent="0.25">
      <c r="A19" s="9"/>
      <c r="B19" s="87" t="s">
        <v>308</v>
      </c>
      <c r="C19" s="87"/>
      <c r="D19" s="87"/>
      <c r="E19" s="87"/>
      <c r="F19" s="45"/>
      <c r="G19" s="87" t="s">
        <v>309</v>
      </c>
      <c r="H19" s="87"/>
      <c r="I19" s="87"/>
      <c r="J19" s="87"/>
      <c r="K19" s="36"/>
      <c r="L19" s="31"/>
      <c r="M19" s="31"/>
      <c r="N19" s="31"/>
      <c r="O19" s="31"/>
    </row>
    <row r="20" spans="1:15" ht="15.95" customHeight="1" x14ac:dyDescent="0.25">
      <c r="A20" s="9"/>
      <c r="B20" s="69" t="s">
        <v>134</v>
      </c>
      <c r="C20" s="69">
        <v>12</v>
      </c>
      <c r="D20" s="69">
        <v>24</v>
      </c>
      <c r="E20" s="69">
        <v>36</v>
      </c>
      <c r="F20" s="45"/>
      <c r="G20" s="69" t="s">
        <v>134</v>
      </c>
      <c r="H20" s="69">
        <v>12</v>
      </c>
      <c r="I20" s="69">
        <v>24</v>
      </c>
      <c r="J20" s="69">
        <v>36</v>
      </c>
      <c r="K20" s="36"/>
      <c r="L20" s="31"/>
      <c r="M20" s="31"/>
      <c r="N20" s="31"/>
      <c r="O20" s="31"/>
    </row>
    <row r="21" spans="1:15" ht="15.95" customHeight="1" x14ac:dyDescent="0.25">
      <c r="A21" s="9"/>
      <c r="B21" s="45">
        <v>2011</v>
      </c>
      <c r="C21" s="68">
        <v>5000</v>
      </c>
      <c r="D21" s="68">
        <v>3000</v>
      </c>
      <c r="E21" s="68">
        <v>900</v>
      </c>
      <c r="F21" s="45"/>
      <c r="G21" s="45">
        <v>2011</v>
      </c>
      <c r="H21" s="68">
        <v>650</v>
      </c>
      <c r="I21" s="68">
        <v>205</v>
      </c>
      <c r="J21" s="68">
        <v>85</v>
      </c>
      <c r="K21" s="36"/>
      <c r="L21" s="31"/>
      <c r="M21" s="31"/>
      <c r="N21" s="31"/>
      <c r="O21" s="31"/>
    </row>
    <row r="22" spans="1:15" ht="15.95" customHeight="1" x14ac:dyDescent="0.25">
      <c r="A22" s="9"/>
      <c r="B22" s="45">
        <v>2012</v>
      </c>
      <c r="C22" s="68">
        <v>5505</v>
      </c>
      <c r="D22" s="68">
        <v>4040</v>
      </c>
      <c r="E22" s="45"/>
      <c r="F22" s="45"/>
      <c r="G22" s="45">
        <v>2012</v>
      </c>
      <c r="H22" s="68">
        <v>715</v>
      </c>
      <c r="I22" s="68">
        <v>225</v>
      </c>
      <c r="J22" s="45"/>
      <c r="K22" s="36"/>
      <c r="L22" s="31"/>
      <c r="M22" s="31"/>
      <c r="N22" s="31"/>
      <c r="O22" s="31"/>
    </row>
    <row r="23" spans="1:15" ht="15.95" customHeight="1" x14ac:dyDescent="0.25">
      <c r="A23" s="9"/>
      <c r="B23" s="45">
        <v>2013</v>
      </c>
      <c r="C23" s="68">
        <v>6820</v>
      </c>
      <c r="D23" s="68"/>
      <c r="E23" s="45"/>
      <c r="F23" s="45"/>
      <c r="G23" s="45">
        <v>2013</v>
      </c>
      <c r="H23" s="68">
        <v>785</v>
      </c>
      <c r="I23" s="68"/>
      <c r="J23" s="45"/>
      <c r="K23" s="36"/>
      <c r="L23" s="31"/>
      <c r="M23" s="31"/>
      <c r="N23" s="31"/>
      <c r="O23" s="31"/>
    </row>
    <row r="24" spans="1:15" ht="15.95" customHeight="1" x14ac:dyDescent="0.25">
      <c r="A24" s="9"/>
      <c r="B24" s="45"/>
      <c r="C24" s="68"/>
      <c r="D24" s="68"/>
      <c r="E24" s="33"/>
      <c r="F24" s="33"/>
      <c r="G24" s="45"/>
      <c r="H24" s="68"/>
      <c r="I24" s="68"/>
      <c r="J24" s="33"/>
      <c r="K24" s="36"/>
      <c r="L24" s="31"/>
      <c r="M24" s="31"/>
      <c r="N24" s="31"/>
      <c r="O24" s="31"/>
    </row>
    <row r="25" spans="1:15" ht="15.95" customHeight="1" x14ac:dyDescent="0.25">
      <c r="A25" s="9"/>
      <c r="B25" s="58" t="s">
        <v>310</v>
      </c>
      <c r="C25" s="68"/>
      <c r="D25" s="68"/>
      <c r="E25" s="33"/>
      <c r="F25" s="33"/>
      <c r="G25" s="45"/>
      <c r="H25" s="68"/>
      <c r="I25" s="68"/>
      <c r="J25" s="33"/>
      <c r="K25" s="36"/>
      <c r="L25" s="31"/>
      <c r="M25" s="31"/>
      <c r="N25" s="31"/>
      <c r="O25" s="31"/>
    </row>
    <row r="26" spans="1:15" ht="15.95" customHeight="1" x14ac:dyDescent="0.25">
      <c r="A26" s="9"/>
      <c r="B26" s="58" t="s">
        <v>311</v>
      </c>
      <c r="C26" s="68"/>
      <c r="D26" s="68"/>
      <c r="E26" s="33"/>
      <c r="F26" s="33"/>
      <c r="G26" s="45"/>
      <c r="H26" s="68"/>
      <c r="I26" s="68"/>
      <c r="J26" s="33"/>
      <c r="K26" s="36"/>
      <c r="L26" s="31"/>
      <c r="M26" s="31"/>
      <c r="N26" s="31"/>
      <c r="O26" s="31"/>
    </row>
    <row r="27" spans="1:15" ht="15.95" customHeight="1" x14ac:dyDescent="0.25">
      <c r="A27" s="28"/>
      <c r="B27" s="58" t="s">
        <v>312</v>
      </c>
      <c r="C27" s="33"/>
      <c r="D27" s="33"/>
      <c r="E27" s="33"/>
      <c r="F27" s="33"/>
      <c r="G27" s="33"/>
      <c r="H27" s="33"/>
      <c r="I27" s="33"/>
      <c r="J27" s="33"/>
      <c r="K27" s="36"/>
      <c r="L27" s="31"/>
      <c r="M27" s="31"/>
      <c r="N27" s="31"/>
      <c r="O27" s="31"/>
    </row>
    <row r="28" spans="1:15" ht="15.95" customHeight="1" x14ac:dyDescent="0.25">
      <c r="A28" s="29"/>
      <c r="B28" s="37"/>
      <c r="C28" s="37"/>
      <c r="D28" s="37"/>
      <c r="E28" s="37"/>
      <c r="F28" s="37"/>
      <c r="G28" s="37"/>
      <c r="H28" s="37"/>
      <c r="I28" s="37"/>
      <c r="J28" s="37"/>
      <c r="K28" s="38"/>
      <c r="L28" s="31"/>
      <c r="M28" s="31"/>
      <c r="N28" s="31"/>
      <c r="O28" s="31"/>
    </row>
    <row r="29" spans="1:15" ht="15.95" customHeight="1" x14ac:dyDescent="0.25">
      <c r="A29" s="26" t="s">
        <v>2</v>
      </c>
      <c r="B29" s="82" t="s">
        <v>313</v>
      </c>
      <c r="C29" s="82"/>
      <c r="D29" s="82"/>
      <c r="E29" s="82"/>
      <c r="F29" s="82"/>
      <c r="G29" s="82"/>
      <c r="H29" s="82"/>
      <c r="I29" s="82"/>
      <c r="J29" s="82"/>
      <c r="K29" s="38"/>
      <c r="L29" s="31"/>
      <c r="M29" s="31"/>
      <c r="N29" s="31"/>
      <c r="O29" s="31"/>
    </row>
    <row r="30" spans="1:15" ht="15.95" customHeight="1" thickBot="1" x14ac:dyDescent="0.3">
      <c r="A30" s="9">
        <f>INDEX('Point Grid'!$C$8:$I$32,MATCH($A$1,'Point Grid'!$A$8:$A$32,0),MATCH(A29,'Point Grid'!$C$7:$I$7,0))</f>
        <v>0.75</v>
      </c>
      <c r="B30" s="82"/>
      <c r="C30" s="82"/>
      <c r="D30" s="82"/>
      <c r="E30" s="82"/>
      <c r="F30" s="82"/>
      <c r="G30" s="82"/>
      <c r="H30" s="82"/>
      <c r="I30" s="82"/>
      <c r="J30" s="82"/>
      <c r="K30" s="38"/>
      <c r="L30" s="31"/>
      <c r="M30" s="31"/>
      <c r="N30" s="31"/>
      <c r="O30" s="31"/>
    </row>
    <row r="31" spans="1:15" ht="15.95" customHeight="1" thickBot="1" x14ac:dyDescent="0.3">
      <c r="A31" s="5"/>
      <c r="B31" s="37"/>
      <c r="C31" s="37"/>
      <c r="D31" s="37"/>
      <c r="E31" s="37"/>
      <c r="F31" s="37"/>
      <c r="G31" s="37"/>
      <c r="H31" s="37"/>
      <c r="I31" s="37"/>
      <c r="J31" s="37"/>
      <c r="K31" s="38"/>
      <c r="L31" s="31"/>
      <c r="M31" s="31"/>
      <c r="N31" s="31"/>
      <c r="O31" s="31"/>
    </row>
    <row r="32" spans="1:15" ht="15.95" customHeight="1" x14ac:dyDescent="0.25">
      <c r="A32" s="29"/>
      <c r="B32" s="37"/>
      <c r="C32" s="37"/>
      <c r="D32" s="37"/>
      <c r="E32" s="37"/>
      <c r="F32" s="37"/>
      <c r="G32" s="37"/>
      <c r="H32" s="37"/>
      <c r="I32" s="37"/>
      <c r="J32" s="37"/>
      <c r="K32" s="38"/>
      <c r="L32" s="31"/>
      <c r="M32" s="31"/>
      <c r="N32" s="31"/>
      <c r="O32" s="31"/>
    </row>
    <row r="33" spans="1:15" ht="15.95" customHeight="1" x14ac:dyDescent="0.25">
      <c r="A33" s="26" t="s">
        <v>3</v>
      </c>
      <c r="B33" s="82" t="s">
        <v>314</v>
      </c>
      <c r="C33" s="82"/>
      <c r="D33" s="82"/>
      <c r="E33" s="82"/>
      <c r="F33" s="82"/>
      <c r="G33" s="82"/>
      <c r="H33" s="82"/>
      <c r="I33" s="82"/>
      <c r="J33" s="82"/>
      <c r="K33" s="38"/>
      <c r="L33" s="31"/>
      <c r="M33" s="31"/>
      <c r="N33" s="31"/>
      <c r="O33" s="31"/>
    </row>
    <row r="34" spans="1:15" ht="15.95" customHeight="1" thickBot="1" x14ac:dyDescent="0.3">
      <c r="A34" s="9">
        <f>INDEX('Point Grid'!$C$8:$I$32,MATCH($A$1,'Point Grid'!$A$8:$A$32,0),MATCH(A33,'Point Grid'!$C$7:$I$7,0))</f>
        <v>1.5</v>
      </c>
      <c r="B34" s="82"/>
      <c r="C34" s="82"/>
      <c r="D34" s="82"/>
      <c r="E34" s="82"/>
      <c r="F34" s="82"/>
      <c r="G34" s="82"/>
      <c r="H34" s="82"/>
      <c r="I34" s="82"/>
      <c r="J34" s="82"/>
      <c r="K34" s="38"/>
      <c r="L34" s="31"/>
      <c r="M34" s="31"/>
      <c r="N34" s="31"/>
      <c r="O34" s="31"/>
    </row>
    <row r="35" spans="1:15" ht="15.95" customHeight="1" thickBot="1" x14ac:dyDescent="0.3">
      <c r="A35" s="5"/>
      <c r="B35" s="37"/>
      <c r="C35" s="37"/>
      <c r="D35" s="37"/>
      <c r="E35" s="37"/>
      <c r="F35" s="37"/>
      <c r="G35" s="37"/>
      <c r="H35" s="37"/>
      <c r="I35" s="37"/>
      <c r="J35" s="37"/>
      <c r="K35" s="38"/>
      <c r="L35" s="31"/>
      <c r="M35" s="31"/>
      <c r="N35" s="31"/>
      <c r="O35" s="31"/>
    </row>
    <row r="36" spans="1:15" ht="15.95" customHeight="1" x14ac:dyDescent="0.25">
      <c r="A36" s="29"/>
      <c r="B36" s="37"/>
      <c r="C36" s="37"/>
      <c r="D36" s="37"/>
      <c r="E36" s="37"/>
      <c r="F36" s="37"/>
      <c r="G36" s="37"/>
      <c r="H36" s="37"/>
      <c r="I36" s="37"/>
      <c r="J36" s="37"/>
      <c r="K36" s="38"/>
      <c r="L36" s="31"/>
      <c r="M36" s="31"/>
      <c r="N36" s="31"/>
      <c r="O36" s="31"/>
    </row>
    <row r="37" spans="1:15" ht="15.95" customHeight="1" x14ac:dyDescent="0.25">
      <c r="A37" s="26" t="s">
        <v>4</v>
      </c>
      <c r="B37" s="82" t="s">
        <v>315</v>
      </c>
      <c r="C37" s="82"/>
      <c r="D37" s="82"/>
      <c r="E37" s="82"/>
      <c r="F37" s="82"/>
      <c r="G37" s="82"/>
      <c r="H37" s="82"/>
      <c r="I37" s="82"/>
      <c r="J37" s="82"/>
      <c r="K37" s="38"/>
      <c r="L37" s="31"/>
      <c r="M37" s="31"/>
      <c r="N37" s="31"/>
      <c r="O37" s="31"/>
    </row>
    <row r="38" spans="1:15" ht="15.95" customHeight="1" thickBot="1" x14ac:dyDescent="0.3">
      <c r="A38" s="9">
        <f>INDEX('Point Grid'!$C$8:$I$32,MATCH($A$1,'Point Grid'!$A$8:$A$32,0),MATCH(A37,'Point Grid'!$C$7:$I$7,0))</f>
        <v>0.25</v>
      </c>
      <c r="B38" s="82"/>
      <c r="C38" s="82"/>
      <c r="D38" s="82"/>
      <c r="E38" s="82"/>
      <c r="F38" s="82"/>
      <c r="G38" s="82"/>
      <c r="H38" s="82"/>
      <c r="I38" s="82"/>
      <c r="J38" s="82"/>
      <c r="K38" s="38"/>
      <c r="L38" s="31"/>
      <c r="M38" s="31"/>
      <c r="N38" s="31"/>
      <c r="O38" s="31"/>
    </row>
    <row r="39" spans="1:15" ht="15.95" customHeight="1" thickBot="1" x14ac:dyDescent="0.3">
      <c r="A39" s="5"/>
      <c r="B39" s="37"/>
      <c r="C39" s="37"/>
      <c r="D39" s="37"/>
      <c r="E39" s="37"/>
      <c r="F39" s="37"/>
      <c r="G39" s="37"/>
      <c r="H39" s="37"/>
      <c r="I39" s="37"/>
      <c r="J39" s="37"/>
      <c r="K39" s="38"/>
      <c r="L39" s="31"/>
      <c r="M39" s="31"/>
      <c r="N39" s="31"/>
      <c r="O39" s="31"/>
    </row>
    <row r="40" spans="1:15" ht="15.95" customHeight="1" thickBot="1" x14ac:dyDescent="0.3">
      <c r="A40" s="30"/>
      <c r="B40" s="39"/>
      <c r="C40" s="39"/>
      <c r="D40" s="39"/>
      <c r="E40" s="39"/>
      <c r="F40" s="39"/>
      <c r="G40" s="39"/>
      <c r="H40" s="39"/>
      <c r="I40" s="39"/>
      <c r="J40" s="39"/>
      <c r="K40" s="40"/>
      <c r="L40" s="31"/>
      <c r="M40" s="31"/>
      <c r="N40" s="31"/>
      <c r="O40" s="31"/>
    </row>
    <row r="41" spans="1:15" x14ac:dyDescent="0.25">
      <c r="B41" s="31"/>
      <c r="C41" s="31"/>
      <c r="D41" s="31"/>
      <c r="E41" s="31"/>
      <c r="F41" s="31"/>
      <c r="G41" s="31"/>
      <c r="H41" s="31"/>
      <c r="I41" s="31"/>
      <c r="J41" s="31"/>
      <c r="K41" s="31"/>
      <c r="L41" s="31"/>
      <c r="M41" s="31"/>
      <c r="N41" s="31"/>
      <c r="O41" s="31"/>
    </row>
    <row r="42" spans="1:15" x14ac:dyDescent="0.25">
      <c r="B42" s="31"/>
      <c r="C42" s="31"/>
      <c r="D42" s="31"/>
      <c r="E42" s="31"/>
      <c r="F42" s="31"/>
      <c r="G42" s="31"/>
      <c r="H42" s="31"/>
      <c r="I42" s="31"/>
      <c r="J42" s="31"/>
      <c r="K42" s="31"/>
      <c r="L42" s="31"/>
      <c r="M42" s="31"/>
      <c r="N42" s="31"/>
      <c r="O42" s="31"/>
    </row>
    <row r="43" spans="1:15" x14ac:dyDescent="0.25">
      <c r="B43" s="31"/>
      <c r="C43" s="31"/>
      <c r="D43" s="31"/>
      <c r="E43" s="31"/>
      <c r="F43" s="31"/>
      <c r="G43" s="31"/>
      <c r="H43" s="31"/>
      <c r="I43" s="31"/>
      <c r="J43" s="31"/>
      <c r="K43" s="31"/>
      <c r="L43" s="31"/>
      <c r="M43" s="31"/>
      <c r="N43" s="31"/>
      <c r="O43" s="31"/>
    </row>
    <row r="44" spans="1:15" x14ac:dyDescent="0.25">
      <c r="B44" s="31"/>
      <c r="C44" s="31"/>
      <c r="D44" s="31"/>
      <c r="E44" s="31"/>
      <c r="F44" s="31"/>
      <c r="G44" s="31"/>
      <c r="H44" s="31"/>
      <c r="I44" s="31"/>
      <c r="J44" s="31"/>
      <c r="K44" s="31"/>
      <c r="L44" s="31"/>
      <c r="M44" s="31"/>
      <c r="N44" s="31"/>
      <c r="O44" s="31"/>
    </row>
    <row r="45" spans="1:15" x14ac:dyDescent="0.25">
      <c r="B45" s="31"/>
      <c r="C45" s="31"/>
      <c r="D45" s="31"/>
      <c r="E45" s="31"/>
      <c r="F45" s="31"/>
      <c r="G45" s="31"/>
      <c r="H45" s="31"/>
      <c r="I45" s="31"/>
      <c r="J45" s="31"/>
      <c r="K45" s="31"/>
      <c r="L45" s="31"/>
      <c r="M45" s="31"/>
      <c r="N45" s="31"/>
      <c r="O45" s="31"/>
    </row>
    <row r="46" spans="1:15" x14ac:dyDescent="0.25">
      <c r="B46" s="31"/>
      <c r="C46" s="31"/>
      <c r="D46" s="31"/>
      <c r="E46" s="31"/>
      <c r="F46" s="31"/>
      <c r="G46" s="31"/>
      <c r="H46" s="31"/>
      <c r="I46" s="31"/>
      <c r="J46" s="31"/>
      <c r="K46" s="31"/>
      <c r="L46" s="31"/>
      <c r="M46" s="31"/>
      <c r="N46" s="31"/>
      <c r="O46" s="31"/>
    </row>
    <row r="47" spans="1:15" x14ac:dyDescent="0.25">
      <c r="B47" s="31"/>
      <c r="C47" s="31"/>
      <c r="D47" s="31"/>
      <c r="E47" s="31"/>
      <c r="F47" s="31"/>
      <c r="G47" s="31"/>
      <c r="H47" s="31"/>
      <c r="I47" s="31"/>
      <c r="J47" s="31"/>
      <c r="K47" s="31"/>
      <c r="L47" s="31"/>
      <c r="M47" s="31"/>
      <c r="N47" s="31"/>
      <c r="O47" s="31"/>
    </row>
    <row r="48" spans="1:15" x14ac:dyDescent="0.25">
      <c r="B48" s="31"/>
      <c r="C48" s="31"/>
      <c r="D48" s="31"/>
      <c r="E48" s="31"/>
      <c r="F48" s="31"/>
      <c r="G48" s="31"/>
      <c r="H48" s="31"/>
      <c r="I48" s="31"/>
      <c r="J48" s="31"/>
      <c r="K48" s="31"/>
      <c r="L48" s="31"/>
      <c r="M48" s="31"/>
      <c r="N48" s="31"/>
      <c r="O48" s="31"/>
    </row>
    <row r="49" spans="2:15" x14ac:dyDescent="0.25">
      <c r="B49" s="31"/>
      <c r="C49" s="31"/>
      <c r="D49" s="31"/>
      <c r="E49" s="31"/>
      <c r="F49" s="31"/>
      <c r="G49" s="31"/>
      <c r="H49" s="31"/>
      <c r="I49" s="31"/>
      <c r="J49" s="31"/>
      <c r="K49" s="31"/>
      <c r="L49" s="31"/>
      <c r="M49" s="31"/>
      <c r="N49" s="31"/>
      <c r="O49" s="31"/>
    </row>
    <row r="50" spans="2:15" x14ac:dyDescent="0.25">
      <c r="B50" s="31"/>
      <c r="C50" s="31"/>
      <c r="D50" s="31"/>
      <c r="E50" s="31"/>
      <c r="F50" s="31"/>
      <c r="G50" s="31"/>
      <c r="H50" s="31"/>
      <c r="I50" s="31"/>
      <c r="J50" s="31"/>
      <c r="K50" s="31"/>
      <c r="L50" s="31"/>
      <c r="M50" s="31"/>
      <c r="N50" s="31"/>
      <c r="O50" s="31"/>
    </row>
    <row r="51" spans="2:15" x14ac:dyDescent="0.25">
      <c r="B51" s="31"/>
      <c r="C51" s="31"/>
      <c r="D51" s="31"/>
      <c r="E51" s="31"/>
      <c r="F51" s="31"/>
      <c r="G51" s="31"/>
      <c r="H51" s="31"/>
      <c r="I51" s="31"/>
      <c r="J51" s="31"/>
      <c r="K51" s="31"/>
      <c r="L51" s="31"/>
      <c r="M51" s="31"/>
      <c r="N51" s="31"/>
      <c r="O51" s="31"/>
    </row>
    <row r="52" spans="2:15" x14ac:dyDescent="0.25">
      <c r="B52" s="31"/>
      <c r="C52" s="31"/>
      <c r="D52" s="31"/>
      <c r="E52" s="31"/>
      <c r="F52" s="31"/>
      <c r="G52" s="31"/>
      <c r="H52" s="31"/>
      <c r="I52" s="31"/>
      <c r="J52" s="31"/>
      <c r="K52" s="31"/>
      <c r="L52" s="31"/>
      <c r="M52" s="31"/>
      <c r="N52" s="31"/>
      <c r="O52" s="31"/>
    </row>
    <row r="53" spans="2:15" x14ac:dyDescent="0.25">
      <c r="B53" s="31"/>
      <c r="C53" s="31"/>
      <c r="D53" s="31"/>
      <c r="E53" s="31"/>
      <c r="F53" s="31"/>
      <c r="G53" s="31"/>
      <c r="H53" s="31"/>
      <c r="I53" s="31"/>
      <c r="J53" s="31"/>
      <c r="K53" s="31"/>
      <c r="L53" s="31"/>
      <c r="M53" s="31"/>
      <c r="N53" s="31"/>
      <c r="O53" s="31"/>
    </row>
  </sheetData>
  <mergeCells count="10">
    <mergeCell ref="J1:K1"/>
    <mergeCell ref="B29:J30"/>
    <mergeCell ref="B37:J38"/>
    <mergeCell ref="B33:J34"/>
    <mergeCell ref="B7:E7"/>
    <mergeCell ref="G7:J7"/>
    <mergeCell ref="B13:E13"/>
    <mergeCell ref="G13:J13"/>
    <mergeCell ref="B19:E19"/>
    <mergeCell ref="G19:J19"/>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8" width="11.42578125" style="24" customWidth="1"/>
    <col min="9" max="9" width="23.7109375" style="24" customWidth="1"/>
    <col min="10" max="16384" width="9.140625" style="24"/>
  </cols>
  <sheetData>
    <row r="1" spans="1:13" ht="15.95" customHeight="1" x14ac:dyDescent="0.25">
      <c r="A1" s="7">
        <v>23</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1.5</v>
      </c>
      <c r="B4" s="33" t="s">
        <v>340</v>
      </c>
      <c r="C4" s="33"/>
      <c r="D4" s="33"/>
      <c r="E4" s="33"/>
      <c r="F4" s="33"/>
      <c r="G4" s="33"/>
      <c r="H4" s="33"/>
      <c r="I4" s="36"/>
      <c r="J4" s="31"/>
      <c r="K4" s="31"/>
      <c r="L4" s="31"/>
      <c r="M4" s="31"/>
    </row>
    <row r="5" spans="1:13" ht="15.95" customHeight="1" x14ac:dyDescent="0.25">
      <c r="A5" s="29"/>
      <c r="B5" s="37" t="s">
        <v>341</v>
      </c>
      <c r="C5" s="37"/>
      <c r="D5" s="37"/>
      <c r="E5" s="37"/>
      <c r="F5" s="37"/>
      <c r="G5" s="37"/>
      <c r="H5" s="37"/>
      <c r="I5" s="38"/>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37" t="s">
        <v>342</v>
      </c>
      <c r="C7" s="37"/>
      <c r="D7" s="37"/>
      <c r="E7" s="37"/>
      <c r="F7" s="37"/>
      <c r="G7" s="37"/>
      <c r="H7" s="37"/>
      <c r="I7" s="38"/>
      <c r="J7" s="31"/>
      <c r="K7" s="31"/>
      <c r="L7" s="31"/>
      <c r="M7" s="31"/>
    </row>
    <row r="8" spans="1:13" ht="15.95" customHeight="1" thickBot="1" x14ac:dyDescent="0.3">
      <c r="A8" s="9">
        <f>INDEX('Point Grid'!$C$8:$I$32,MATCH($A$1,'Point Grid'!$A$8:$A$32,0),MATCH(A7,'Point Grid'!$C$7:$I$7,0))</f>
        <v>1</v>
      </c>
      <c r="B8" s="76"/>
      <c r="C8" s="76"/>
      <c r="D8" s="76"/>
      <c r="E8" s="76"/>
      <c r="F8" s="76"/>
      <c r="G8" s="76"/>
      <c r="H8" s="76"/>
      <c r="I8" s="38"/>
      <c r="J8" s="31"/>
      <c r="K8" s="31"/>
      <c r="L8" s="31"/>
      <c r="M8" s="31"/>
    </row>
    <row r="9" spans="1:13" ht="15.95" customHeight="1" thickBot="1" x14ac:dyDescent="0.3">
      <c r="A9" s="5"/>
      <c r="B9" s="91" t="s">
        <v>343</v>
      </c>
      <c r="C9" s="77" t="s">
        <v>266</v>
      </c>
      <c r="D9" s="76"/>
      <c r="E9" s="76"/>
      <c r="F9" s="76"/>
      <c r="G9" s="76"/>
      <c r="H9" s="76"/>
      <c r="I9" s="38"/>
      <c r="J9" s="31"/>
      <c r="K9" s="31"/>
      <c r="L9" s="31"/>
      <c r="M9" s="31"/>
    </row>
    <row r="10" spans="1:13" ht="15.95" customHeight="1" x14ac:dyDescent="0.25">
      <c r="A10" s="29"/>
      <c r="B10" s="91" t="s">
        <v>344</v>
      </c>
      <c r="C10" s="92" t="s">
        <v>267</v>
      </c>
      <c r="D10" s="76"/>
      <c r="E10" s="76"/>
      <c r="F10" s="76"/>
      <c r="G10" s="76"/>
      <c r="H10" s="76"/>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82" t="s">
        <v>316</v>
      </c>
      <c r="C12" s="82"/>
      <c r="D12" s="82"/>
      <c r="E12" s="82"/>
      <c r="F12" s="82"/>
      <c r="G12" s="82"/>
      <c r="H12" s="82"/>
      <c r="I12" s="38"/>
      <c r="J12" s="31"/>
      <c r="K12" s="31"/>
      <c r="L12" s="31"/>
      <c r="M12" s="31"/>
    </row>
    <row r="13" spans="1:13" ht="15.95" customHeight="1" thickBot="1" x14ac:dyDescent="0.3">
      <c r="A13" s="9">
        <f>INDEX('Point Grid'!$C$8:$I$32,MATCH($A$1,'Point Grid'!$A$8:$A$32,0),MATCH(A12,'Point Grid'!$C$7:$I$7,0))</f>
        <v>0.5</v>
      </c>
      <c r="B13" s="82"/>
      <c r="C13" s="82"/>
      <c r="D13" s="82"/>
      <c r="E13" s="82"/>
      <c r="F13" s="82"/>
      <c r="G13" s="82"/>
      <c r="H13" s="82"/>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thickBot="1" x14ac:dyDescent="0.3">
      <c r="A15" s="30"/>
      <c r="B15" s="39"/>
      <c r="C15" s="39"/>
      <c r="D15" s="39"/>
      <c r="E15" s="39"/>
      <c r="F15" s="39"/>
      <c r="G15" s="39"/>
      <c r="H15" s="39"/>
      <c r="I15" s="40"/>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sheetData>
  <mergeCells count="2">
    <mergeCell ref="H1:I1"/>
    <mergeCell ref="B12:H13"/>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3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24</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Grid'!B:B,MATCH('24'!A1,'Point Grid'!A:A,0))</f>
        <v>2</v>
      </c>
      <c r="B4" s="33" t="s">
        <v>317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7" t="s">
        <v>318</v>
      </c>
      <c r="C6" s="87"/>
      <c r="D6" s="87"/>
      <c r="E6" s="87"/>
      <c r="F6" s="33"/>
      <c r="G6" s="33"/>
      <c r="H6" s="33"/>
      <c r="I6" s="36"/>
      <c r="J6" s="31"/>
      <c r="K6" s="31"/>
      <c r="L6" s="31"/>
      <c r="M6" s="31"/>
    </row>
    <row r="7" spans="1:13" ht="15.95" customHeight="1" x14ac:dyDescent="0.25">
      <c r="A7" s="9"/>
      <c r="B7" s="69" t="s">
        <v>134</v>
      </c>
      <c r="C7" s="69" t="s">
        <v>337</v>
      </c>
      <c r="D7" s="69" t="s">
        <v>338</v>
      </c>
      <c r="E7" s="69" t="s">
        <v>339</v>
      </c>
      <c r="F7" s="33"/>
      <c r="G7" s="33"/>
      <c r="H7" s="33"/>
      <c r="I7" s="36"/>
      <c r="J7" s="31"/>
      <c r="K7" s="31"/>
      <c r="L7" s="31"/>
      <c r="M7" s="31"/>
    </row>
    <row r="8" spans="1:13" ht="15.95" customHeight="1" x14ac:dyDescent="0.25">
      <c r="A8" s="9"/>
      <c r="B8" s="45">
        <v>2012</v>
      </c>
      <c r="C8" s="68">
        <v>120</v>
      </c>
      <c r="D8" s="68">
        <v>132</v>
      </c>
      <c r="E8" s="68">
        <v>138</v>
      </c>
      <c r="F8" s="33"/>
      <c r="G8" s="33"/>
      <c r="H8" s="33"/>
      <c r="I8" s="36"/>
      <c r="J8" s="31"/>
      <c r="K8" s="31"/>
      <c r="L8" s="31"/>
      <c r="M8" s="31"/>
    </row>
    <row r="9" spans="1:13" ht="15.95" customHeight="1" x14ac:dyDescent="0.25">
      <c r="A9" s="9"/>
      <c r="B9" s="45">
        <v>2013</v>
      </c>
      <c r="C9" s="68">
        <v>90</v>
      </c>
      <c r="D9" s="68">
        <v>99</v>
      </c>
      <c r="E9" s="45"/>
      <c r="F9" s="33"/>
      <c r="G9" s="33"/>
      <c r="H9" s="33"/>
      <c r="I9" s="36"/>
      <c r="J9" s="31"/>
      <c r="K9" s="31"/>
      <c r="L9" s="31"/>
      <c r="M9" s="31"/>
    </row>
    <row r="10" spans="1:13" ht="15.95" customHeight="1" x14ac:dyDescent="0.25">
      <c r="A10" s="9"/>
      <c r="B10" s="45">
        <v>2014</v>
      </c>
      <c r="C10" s="68">
        <v>100</v>
      </c>
      <c r="D10" s="68"/>
      <c r="E10" s="45"/>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87" t="s">
        <v>319</v>
      </c>
      <c r="C12" s="87"/>
      <c r="D12" s="87"/>
      <c r="E12" s="87"/>
      <c r="F12" s="33"/>
      <c r="G12" s="33"/>
      <c r="H12" s="33"/>
      <c r="I12" s="36"/>
      <c r="J12" s="31"/>
      <c r="K12" s="31"/>
      <c r="L12" s="31"/>
      <c r="M12" s="31"/>
    </row>
    <row r="13" spans="1:13" ht="15.95" customHeight="1" x14ac:dyDescent="0.25">
      <c r="A13" s="9"/>
      <c r="B13" s="69" t="s">
        <v>134</v>
      </c>
      <c r="C13" s="69" t="s">
        <v>337</v>
      </c>
      <c r="D13" s="69" t="s">
        <v>338</v>
      </c>
      <c r="E13" s="69" t="s">
        <v>339</v>
      </c>
      <c r="F13" s="33"/>
      <c r="G13" s="33"/>
      <c r="H13" s="33"/>
      <c r="I13" s="36"/>
      <c r="J13" s="31"/>
      <c r="K13" s="31"/>
      <c r="L13" s="31"/>
      <c r="M13" s="31"/>
    </row>
    <row r="14" spans="1:13" ht="15.95" customHeight="1" x14ac:dyDescent="0.25">
      <c r="A14" s="9"/>
      <c r="B14" s="45">
        <v>2012</v>
      </c>
      <c r="C14" s="68">
        <v>16</v>
      </c>
      <c r="D14" s="68">
        <v>17</v>
      </c>
      <c r="E14" s="68">
        <v>17</v>
      </c>
      <c r="F14" s="33"/>
      <c r="G14" s="33"/>
      <c r="H14" s="33"/>
      <c r="I14" s="36"/>
      <c r="J14" s="31"/>
      <c r="K14" s="31"/>
      <c r="L14" s="31"/>
      <c r="M14" s="31"/>
    </row>
    <row r="15" spans="1:13" ht="15.95" customHeight="1" x14ac:dyDescent="0.25">
      <c r="A15" s="9"/>
      <c r="B15" s="45">
        <v>2013</v>
      </c>
      <c r="C15" s="68">
        <v>14</v>
      </c>
      <c r="D15" s="68">
        <v>15</v>
      </c>
      <c r="E15" s="45"/>
      <c r="F15" s="33"/>
      <c r="G15" s="33"/>
      <c r="H15" s="33"/>
      <c r="I15" s="36"/>
      <c r="J15" s="31"/>
      <c r="K15" s="31"/>
      <c r="L15" s="31"/>
      <c r="M15" s="31"/>
    </row>
    <row r="16" spans="1:13" ht="15.95" customHeight="1" x14ac:dyDescent="0.25">
      <c r="A16" s="9"/>
      <c r="B16" s="45">
        <v>2014</v>
      </c>
      <c r="C16" s="68">
        <v>15</v>
      </c>
      <c r="D16" s="68"/>
      <c r="E16" s="45"/>
      <c r="F16" s="33"/>
      <c r="G16" s="33"/>
      <c r="H16" s="33"/>
      <c r="I16" s="36"/>
      <c r="J16" s="31"/>
      <c r="K16" s="31"/>
      <c r="L16" s="31"/>
      <c r="M16" s="31"/>
    </row>
    <row r="17" spans="1:13" ht="15.95" customHeight="1" x14ac:dyDescent="0.25">
      <c r="A17" s="28"/>
      <c r="B17" s="33"/>
      <c r="C17" s="33"/>
      <c r="D17" s="33"/>
      <c r="E17" s="33"/>
      <c r="F17" s="33"/>
      <c r="G17" s="33"/>
      <c r="H17" s="33"/>
      <c r="I17" s="36"/>
      <c r="J17" s="31"/>
      <c r="K17" s="31"/>
      <c r="L17" s="31"/>
      <c r="M17" s="31"/>
    </row>
    <row r="18" spans="1:13" ht="15.95" customHeight="1" x14ac:dyDescent="0.25">
      <c r="A18" s="28"/>
      <c r="B18" s="33" t="s">
        <v>320</v>
      </c>
      <c r="C18" s="33"/>
      <c r="D18" s="33"/>
      <c r="E18" s="33"/>
      <c r="F18" s="33"/>
      <c r="G18" s="33"/>
      <c r="H18" s="33"/>
      <c r="I18" s="36"/>
      <c r="J18" s="31"/>
      <c r="K18" s="31"/>
      <c r="L18" s="31"/>
      <c r="M18" s="31"/>
    </row>
    <row r="19" spans="1:13" ht="15.95" customHeight="1" x14ac:dyDescent="0.25">
      <c r="A19" s="26"/>
      <c r="B19" s="33" t="s">
        <v>321</v>
      </c>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82" t="s">
        <v>322</v>
      </c>
      <c r="C21" s="82"/>
      <c r="D21" s="82"/>
      <c r="E21" s="82"/>
      <c r="F21" s="82"/>
      <c r="G21" s="82"/>
      <c r="H21" s="82"/>
      <c r="I21" s="38"/>
      <c r="J21" s="31"/>
      <c r="K21" s="31"/>
      <c r="L21" s="31"/>
      <c r="M21" s="31"/>
    </row>
    <row r="22" spans="1:13" ht="15.95" customHeight="1" thickBot="1" x14ac:dyDescent="0.3">
      <c r="A22" s="9">
        <f>INDEX('Point Grid'!$C$8:$I$32,MATCH($A$1,'Point Grid'!$A$8:$A$32,0),MATCH(A21,'Point Grid'!$C$7:$I$7,0))</f>
        <v>2</v>
      </c>
      <c r="B22" s="82"/>
      <c r="C22" s="82"/>
      <c r="D22" s="82"/>
      <c r="E22" s="82"/>
      <c r="F22" s="82"/>
      <c r="G22" s="82"/>
      <c r="H22" s="82"/>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4">
    <mergeCell ref="H1:I1"/>
    <mergeCell ref="B21:H22"/>
    <mergeCell ref="B6:E6"/>
    <mergeCell ref="B12:E12"/>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heetViews>
  <sheetFormatPr defaultColWidth="9.140625" defaultRowHeight="15" x14ac:dyDescent="0.25"/>
  <cols>
    <col min="1" max="1" width="9.140625" style="24"/>
    <col min="2" max="2" width="16.85546875" style="24" customWidth="1"/>
    <col min="3" max="3" width="8.7109375" style="24" bestFit="1" customWidth="1"/>
    <col min="4" max="4" width="9.85546875" style="24" bestFit="1" customWidth="1"/>
    <col min="5" max="5" width="13.42578125" style="24" bestFit="1" customWidth="1"/>
    <col min="6" max="6" width="20.28515625" style="24" customWidth="1"/>
    <col min="7" max="7" width="24" style="24" bestFit="1" customWidth="1"/>
    <col min="8" max="8" width="13.85546875" style="24" bestFit="1" customWidth="1"/>
    <col min="9" max="9" width="11.42578125" style="24" customWidth="1"/>
    <col min="10" max="16384" width="9.140625" style="24"/>
  </cols>
  <sheetData>
    <row r="1" spans="1:13" ht="15.95" customHeight="1" x14ac:dyDescent="0.25">
      <c r="A1" s="7">
        <v>25</v>
      </c>
      <c r="B1" s="27" t="s">
        <v>12</v>
      </c>
      <c r="C1" s="23"/>
      <c r="D1" s="23"/>
      <c r="E1" s="23"/>
      <c r="F1" s="23"/>
      <c r="G1" s="23"/>
      <c r="H1" s="80" t="s">
        <v>29</v>
      </c>
      <c r="I1" s="81"/>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Grid'!B:B,MATCH('25'!A1,'Point Grid'!A:A,0))</f>
        <v>2.25</v>
      </c>
      <c r="B4" s="33" t="s">
        <v>68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89" t="s">
        <v>325</v>
      </c>
      <c r="C7" s="83" t="s">
        <v>258</v>
      </c>
      <c r="D7" s="83"/>
      <c r="E7" s="83"/>
      <c r="F7" s="88" t="s">
        <v>329</v>
      </c>
      <c r="G7" s="83" t="s">
        <v>134</v>
      </c>
      <c r="H7" s="83"/>
      <c r="I7" s="36"/>
      <c r="J7" s="31"/>
      <c r="K7" s="31"/>
      <c r="L7" s="31"/>
      <c r="M7" s="31"/>
    </row>
    <row r="8" spans="1:13" ht="30" customHeight="1" x14ac:dyDescent="0.25">
      <c r="A8" s="9"/>
      <c r="B8" s="90"/>
      <c r="C8" s="78" t="s">
        <v>326</v>
      </c>
      <c r="D8" s="78" t="s">
        <v>264</v>
      </c>
      <c r="E8" s="78" t="s">
        <v>265</v>
      </c>
      <c r="F8" s="88"/>
      <c r="G8" s="78" t="s">
        <v>327</v>
      </c>
      <c r="H8" s="78" t="s">
        <v>328</v>
      </c>
      <c r="I8" s="36"/>
      <c r="J8" s="31"/>
      <c r="K8" s="31"/>
      <c r="L8" s="31"/>
      <c r="M8" s="31"/>
    </row>
    <row r="9" spans="1:13" ht="15.95" customHeight="1" x14ac:dyDescent="0.25">
      <c r="A9" s="9"/>
      <c r="B9" s="43">
        <v>2011</v>
      </c>
      <c r="C9" s="63">
        <v>10558</v>
      </c>
      <c r="D9" s="63">
        <v>38390</v>
      </c>
      <c r="E9" s="63">
        <v>85521</v>
      </c>
      <c r="F9" s="63">
        <v>106900</v>
      </c>
      <c r="G9" s="63">
        <v>5095</v>
      </c>
      <c r="H9" s="63">
        <v>103305</v>
      </c>
      <c r="I9" s="36"/>
      <c r="J9" s="31"/>
      <c r="K9" s="31"/>
      <c r="L9" s="31"/>
      <c r="M9" s="31"/>
    </row>
    <row r="10" spans="1:13" ht="15.95" customHeight="1" x14ac:dyDescent="0.25">
      <c r="A10" s="9"/>
      <c r="B10" s="43">
        <v>2012</v>
      </c>
      <c r="C10" s="63">
        <v>13039</v>
      </c>
      <c r="D10" s="63">
        <v>58297</v>
      </c>
      <c r="E10" s="63">
        <v>128372</v>
      </c>
      <c r="F10" s="63">
        <v>154300</v>
      </c>
      <c r="G10" s="63">
        <v>16140</v>
      </c>
      <c r="H10" s="63">
        <v>140560</v>
      </c>
      <c r="I10" s="36"/>
      <c r="J10" s="31"/>
      <c r="K10" s="31"/>
      <c r="L10" s="31"/>
      <c r="M10" s="31"/>
    </row>
    <row r="11" spans="1:13" ht="15.95" customHeight="1" x14ac:dyDescent="0.25">
      <c r="A11" s="9"/>
      <c r="B11" s="43">
        <v>2013</v>
      </c>
      <c r="C11" s="63">
        <v>13143</v>
      </c>
      <c r="D11" s="63">
        <v>86074</v>
      </c>
      <c r="E11" s="63">
        <v>145070</v>
      </c>
      <c r="F11" s="63">
        <v>163100</v>
      </c>
      <c r="G11" s="63">
        <v>34477</v>
      </c>
      <c r="H11" s="63">
        <v>128923</v>
      </c>
      <c r="I11" s="36"/>
      <c r="J11" s="31"/>
      <c r="K11" s="31"/>
      <c r="L11" s="31"/>
      <c r="M11" s="31"/>
    </row>
    <row r="12" spans="1:13" ht="15.95" customHeight="1" x14ac:dyDescent="0.25">
      <c r="A12" s="9"/>
      <c r="B12" s="43">
        <v>2014</v>
      </c>
      <c r="C12" s="63">
        <v>15286</v>
      </c>
      <c r="D12" s="63">
        <v>105466</v>
      </c>
      <c r="E12" s="63">
        <v>163626</v>
      </c>
      <c r="F12" s="63">
        <v>176400</v>
      </c>
      <c r="G12" s="63">
        <v>56141</v>
      </c>
      <c r="H12" s="63">
        <v>120959</v>
      </c>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t="s">
        <v>330</v>
      </c>
      <c r="C14" s="33"/>
      <c r="D14" s="33"/>
      <c r="E14" s="33"/>
      <c r="F14" s="33"/>
      <c r="G14" s="33"/>
      <c r="H14" s="33"/>
      <c r="I14" s="36"/>
      <c r="J14" s="31"/>
      <c r="K14" s="31"/>
      <c r="L14" s="31"/>
      <c r="M14" s="31"/>
    </row>
    <row r="15" spans="1:13" ht="15.95" customHeight="1" x14ac:dyDescent="0.25">
      <c r="A15" s="9"/>
      <c r="B15" s="33" t="s">
        <v>331</v>
      </c>
      <c r="C15" s="33"/>
      <c r="D15" s="33"/>
      <c r="E15" s="33"/>
      <c r="F15" s="33"/>
      <c r="G15" s="33"/>
      <c r="H15" s="33"/>
      <c r="I15" s="36"/>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2</v>
      </c>
      <c r="B17" s="82" t="s">
        <v>323</v>
      </c>
      <c r="C17" s="82"/>
      <c r="D17" s="82"/>
      <c r="E17" s="82"/>
      <c r="F17" s="82"/>
      <c r="G17" s="82"/>
      <c r="H17" s="82"/>
      <c r="I17" s="38"/>
      <c r="J17" s="31"/>
      <c r="K17" s="31"/>
      <c r="L17" s="31"/>
      <c r="M17" s="31"/>
    </row>
    <row r="18" spans="1:13" ht="15.95" customHeight="1" thickBot="1" x14ac:dyDescent="0.3">
      <c r="A18" s="9">
        <f>INDEX('Point Grid'!$C$8:$I$32,MATCH($A$1,'Point Grid'!$A$8:$A$32,0),MATCH(A17,'Point Grid'!$C$7:$I$7,0))</f>
        <v>0.5</v>
      </c>
      <c r="B18" s="82"/>
      <c r="C18" s="82"/>
      <c r="D18" s="82"/>
      <c r="E18" s="82"/>
      <c r="F18" s="82"/>
      <c r="G18" s="82"/>
      <c r="H18" s="82"/>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3</v>
      </c>
      <c r="B21" s="82" t="s">
        <v>324</v>
      </c>
      <c r="C21" s="82"/>
      <c r="D21" s="82"/>
      <c r="E21" s="82"/>
      <c r="F21" s="82"/>
      <c r="G21" s="82"/>
      <c r="H21" s="82"/>
      <c r="I21" s="38"/>
      <c r="J21" s="31"/>
      <c r="K21" s="31"/>
      <c r="L21" s="31"/>
      <c r="M21" s="31"/>
    </row>
    <row r="22" spans="1:13" ht="15.95" customHeight="1" thickBot="1" x14ac:dyDescent="0.3">
      <c r="A22" s="9">
        <f>INDEX('Point Grid'!$C$8:$I$32,MATCH($A$1,'Point Grid'!$A$8:$A$32,0),MATCH(A21,'Point Grid'!$C$7:$I$7,0))</f>
        <v>1.75</v>
      </c>
      <c r="B22" s="82"/>
      <c r="C22" s="82"/>
      <c r="D22" s="82"/>
      <c r="E22" s="82"/>
      <c r="F22" s="82"/>
      <c r="G22" s="82"/>
      <c r="H22" s="82"/>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7">
    <mergeCell ref="B17:H18"/>
    <mergeCell ref="B21:H22"/>
    <mergeCell ref="H1:I1"/>
    <mergeCell ref="C7:E7"/>
    <mergeCell ref="F7:F8"/>
    <mergeCell ref="G7:H7"/>
    <mergeCell ref="B7:B8"/>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2024-06-13T10:41:52Z</dcterms:modified>
</cp:coreProperties>
</file>