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pratice exams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A28" i="28"/>
  <c r="A32" i="28"/>
  <c r="M29" i="1"/>
  <c r="M30" i="1"/>
  <c r="N28" i="1"/>
  <c r="A20" i="23"/>
  <c r="A16" i="23"/>
  <c r="A22" i="22"/>
  <c r="N25" i="1"/>
  <c r="A20" i="20"/>
  <c r="O24" i="1"/>
  <c r="N24" i="1"/>
  <c r="A46" i="54"/>
  <c r="A42" i="54"/>
  <c r="M23" i="1"/>
  <c r="A15" i="35"/>
  <c r="N22" i="1"/>
  <c r="M22" i="1"/>
  <c r="A30" i="36"/>
  <c r="O20" i="1"/>
  <c r="N20" i="1"/>
  <c r="A35" i="38"/>
  <c r="A31" i="38"/>
  <c r="P13" i="1" l="1"/>
  <c r="O13" i="1"/>
  <c r="A30" i="51"/>
  <c r="A26" i="51"/>
  <c r="N12" i="1"/>
  <c r="A47" i="52"/>
  <c r="A43" i="52"/>
  <c r="Q8" i="1"/>
  <c r="P8" i="1"/>
  <c r="O8" i="1"/>
  <c r="N8" i="1"/>
  <c r="A34" i="2"/>
  <c r="A30" i="2"/>
  <c r="A26" i="2"/>
  <c r="A22" i="2"/>
  <c r="A18" i="2"/>
  <c r="A16" i="20" l="1"/>
  <c r="O23" i="1"/>
  <c r="N23" i="1"/>
  <c r="A23" i="35"/>
  <c r="A19" i="35"/>
  <c r="A34" i="36"/>
  <c r="O14" i="1" l="1"/>
  <c r="N14" i="1"/>
  <c r="A44" i="50"/>
  <c r="A40" i="50"/>
  <c r="A36" i="50"/>
  <c r="O11" i="1"/>
  <c r="A24" i="53"/>
  <c r="O10" i="1"/>
  <c r="A15" i="5"/>
  <c r="M26" i="1" l="1"/>
  <c r="M21" i="1"/>
  <c r="O31" i="1" l="1"/>
  <c r="M27" i="1"/>
  <c r="M28" i="1"/>
  <c r="M14" i="1"/>
  <c r="A36" i="28"/>
  <c r="A27" i="38" l="1"/>
  <c r="A22" i="51"/>
  <c r="A18" i="51"/>
  <c r="N31" i="1" l="1"/>
  <c r="N27" i="1"/>
  <c r="M25" i="1"/>
  <c r="M24" i="1"/>
  <c r="M20" i="1"/>
  <c r="O19" i="1"/>
  <c r="N19" i="1"/>
  <c r="M19" i="1"/>
  <c r="M18" i="1"/>
  <c r="M17" i="1"/>
  <c r="M16" i="1"/>
  <c r="N15" i="1"/>
  <c r="M15" i="1"/>
  <c r="N13" i="1"/>
  <c r="M13" i="1"/>
  <c r="M12" i="1"/>
  <c r="N11" i="1"/>
  <c r="M11" i="1"/>
  <c r="N10" i="1"/>
  <c r="M10" i="1"/>
  <c r="N9" i="1"/>
  <c r="M9" i="1"/>
  <c r="M8" i="1"/>
  <c r="A26" i="22" l="1"/>
  <c r="A38" i="54"/>
  <c r="A35" i="39"/>
  <c r="A31" i="39"/>
  <c r="A27" i="39"/>
  <c r="A35" i="49"/>
  <c r="A31" i="49"/>
  <c r="A20" i="53"/>
  <c r="A16" i="53"/>
  <c r="A11" i="5"/>
  <c r="A7" i="5"/>
  <c r="A36" i="4"/>
  <c r="A32" i="4"/>
  <c r="B31" i="1" l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A4" i="54" s="1"/>
  <c r="B23" i="1"/>
  <c r="A4" i="35" s="1"/>
  <c r="B22" i="1"/>
  <c r="A4" i="36" s="1"/>
  <c r="B21" i="1"/>
  <c r="A4" i="37" s="1"/>
  <c r="B20" i="1"/>
  <c r="A4" i="38" s="1"/>
  <c r="B19" i="1"/>
  <c r="A4" i="39" s="1"/>
  <c r="B18" i="1"/>
  <c r="A4" i="40" s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3" s="1"/>
  <c r="L26" i="1" l="1"/>
  <c r="L31" i="1"/>
  <c r="L30" i="1"/>
  <c r="L29" i="1"/>
  <c r="L28" i="1"/>
  <c r="L27" i="1"/>
  <c r="J30" i="1"/>
  <c r="J14" i="1"/>
  <c r="J31" i="1"/>
  <c r="J25" i="1"/>
  <c r="J15" i="1"/>
  <c r="J13" i="1"/>
  <c r="J11" i="1"/>
  <c r="J28" i="1"/>
  <c r="J29" i="1"/>
  <c r="J22" i="1"/>
  <c r="J19" i="1"/>
  <c r="J12" i="1"/>
  <c r="J9" i="1"/>
  <c r="J18" i="1"/>
  <c r="J27" i="1"/>
  <c r="J16" i="1"/>
  <c r="J17" i="1"/>
  <c r="J21" i="1"/>
  <c r="J24" i="1"/>
  <c r="J10" i="1"/>
  <c r="J23" i="1"/>
  <c r="J20" i="1"/>
  <c r="J26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A4" i="5" s="1"/>
  <c r="B8" i="1"/>
  <c r="J8" i="1"/>
  <c r="M3" i="1" l="1"/>
  <c r="P2" i="1"/>
  <c r="A4" i="2"/>
</calcChain>
</file>

<file path=xl/sharedStrings.xml><?xml version="1.0" encoding="utf-8"?>
<sst xmlns="http://schemas.openxmlformats.org/spreadsheetml/2006/main" count="658" uniqueCount="382">
  <si>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</si>
  <si>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</si>
  <si>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</si>
  <si>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</si>
  <si>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</si>
  <si>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</si>
  <si>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</si>
  <si>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</si>
  <si>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</si>
  <si>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</si>
  <si>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</si>
  <si>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</si>
  <si>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</si>
  <si>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</si>
  <si>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</si>
  <si>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</si>
  <si>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</si>
  <si>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</si>
  <si>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</si>
  <si>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</si>
  <si>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</si>
  <si>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</si>
  <si>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</si>
  <si>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</si>
  <si>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</si>
  <si>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</si>
  <si>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</si>
  <si>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</si>
  <si>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</si>
  <si>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</si>
  <si>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</si>
  <si>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</si>
  <si>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>C</t>
  </si>
  <si>
    <t>Accident</t>
  </si>
  <si>
    <t>Year</t>
  </si>
  <si>
    <t>Effective Date</t>
  </si>
  <si>
    <t>July 1, 2017</t>
  </si>
  <si>
    <t>Expense</t>
  </si>
  <si>
    <t>Given the following information:</t>
  </si>
  <si>
    <t>Given the following:</t>
  </si>
  <si>
    <t>Severity</t>
  </si>
  <si>
    <t>•  All policies are annual.</t>
  </si>
  <si>
    <t>A</t>
  </si>
  <si>
    <t>B</t>
  </si>
  <si>
    <t>D</t>
  </si>
  <si>
    <t>Reported</t>
  </si>
  <si>
    <t>Exam 5 - Spring 2019</t>
  </si>
  <si>
    <t>Policy</t>
  </si>
  <si>
    <t>Number of Vehicles</t>
  </si>
  <si>
    <t>Expiration Date</t>
  </si>
  <si>
    <t>January 1, 2018</t>
  </si>
  <si>
    <t>June 30, 2018</t>
  </si>
  <si>
    <t>March 1, 2018</t>
  </si>
  <si>
    <t>August 31, 2018</t>
  </si>
  <si>
    <t>July 1, 2018</t>
  </si>
  <si>
    <t>December 31, 2018</t>
  </si>
  <si>
    <t>October 1, 2018</t>
  </si>
  <si>
    <t>March 31, 2019</t>
  </si>
  <si>
    <t>E</t>
  </si>
  <si>
    <t>November 1. 2018</t>
  </si>
  <si>
    <t>April 30 2019</t>
  </si>
  <si>
    <t>•    All policies remain in-force until their expiration date.</t>
  </si>
  <si>
    <t>•    An exposure is defined as one vehicle insured for one year.</t>
  </si>
  <si>
    <t>Calculate the calendar year 2018 written exposures.</t>
  </si>
  <si>
    <t>Calculate the calendar year 2018 earned exposures.</t>
  </si>
  <si>
    <t>Identify two criteria of an exposure base and briefly evaluate miles driven as</t>
  </si>
  <si>
    <t>an exposure base for personal auto insurance using those criteria.</t>
  </si>
  <si>
    <t>Calculate the in-force exposures as of October 15, 2018.</t>
  </si>
  <si>
    <t>Calendar Year</t>
  </si>
  <si>
    <t>Earned Premium ($)</t>
  </si>
  <si>
    <t>Rate Change Effective Date</t>
  </si>
  <si>
    <t>Overall Rate Change</t>
  </si>
  <si>
    <t>January 1, 2017</t>
  </si>
  <si>
    <t>Quarter and Year</t>
  </si>
  <si>
    <t>2Q 2016</t>
  </si>
  <si>
    <t>4Q 2016</t>
  </si>
  <si>
    <t>2Q 2017</t>
  </si>
  <si>
    <t>4Q 2017</t>
  </si>
  <si>
    <t>2Q 2018</t>
  </si>
  <si>
    <t>4Q 2018</t>
  </si>
  <si>
    <t>•  No rate changes occurred in 2016 or 2018.</t>
  </si>
  <si>
    <t>•  Rates will be in effect for one year.</t>
  </si>
  <si>
    <t>•  All policies are semi-annual.</t>
  </si>
  <si>
    <t>•  All policies are written uniformly throughout the year.</t>
  </si>
  <si>
    <t>Average Written Premium at Current Rate Level</t>
  </si>
  <si>
    <t>Calculate the trended on-level earned premium for 2017 to be used in a rate change effective July 1, 2019</t>
  </si>
  <si>
    <t>Briefly describe two reasons why the 2017 trended on-level earned premium would be higher</t>
  </si>
  <si>
    <t>if all policies were annual rather than semi-annual.</t>
  </si>
  <si>
    <t>Briefly describe one advantage and one disadvantage of calendar year data aggregation.</t>
  </si>
  <si>
    <t>Justify an appropriate data aggregation approach for a risk classification plan for a</t>
  </si>
  <si>
    <t>long-tailed line of business.</t>
  </si>
  <si>
    <t>Justify using report year data aggregation for a claims-made line of business.</t>
  </si>
  <si>
    <t>Claim</t>
  </si>
  <si>
    <t>Total Limits</t>
  </si>
  <si>
    <t>Number</t>
  </si>
  <si>
    <t>Loss ($000s)</t>
  </si>
  <si>
    <t>•  Each total limits loss is subject to an 8% annual severity trend.</t>
  </si>
  <si>
    <t>•  Basic limit = $25,000.</t>
  </si>
  <si>
    <t>Calculate the basic limits loss trend over a one-year timeframe.</t>
  </si>
  <si>
    <t>Calculate the excess loss trend over a one-year timeframe.</t>
  </si>
  <si>
    <t>Discuss the appropriateness of applying total limits trend to losses at basic limits</t>
  </si>
  <si>
    <t>for purposes of ratemaking.</t>
  </si>
  <si>
    <t>Given the following loss data as of December 31, 2018 for an insurer</t>
  </si>
  <si>
    <t>Cumulative Reported Losses ($000s)</t>
  </si>
  <si>
    <t>Count</t>
  </si>
  <si>
    <t>Shock Losses</t>
  </si>
  <si>
    <t>Ground-Up</t>
  </si>
  <si>
    <t>Losses ($000s)</t>
  </si>
  <si>
    <t>12 - 24</t>
  </si>
  <si>
    <t>24 - 36</t>
  </si>
  <si>
    <t>36 - 48</t>
  </si>
  <si>
    <t>Excess loss threshold used by the insurer for individual reported losses</t>
  </si>
  <si>
    <t>The annual frequency and severity exponential trend fits based on data for the 12 months</t>
  </si>
  <si>
    <t>ending each quarter evaluated through December 31, 2018 are as follows:</t>
  </si>
  <si>
    <t>Exponential Trend</t>
  </si>
  <si>
    <t>Frequency</t>
  </si>
  <si>
    <t>20 point</t>
  </si>
  <si>
    <t>16 point</t>
  </si>
  <si>
    <t>12 point</t>
  </si>
  <si>
    <t>8 point</t>
  </si>
  <si>
    <t>6 point</t>
  </si>
  <si>
    <t>4 point</t>
  </si>
  <si>
    <t>Calculate the projected trended ultimate losses for accident year 2018 to be used to determine a rate</t>
  </si>
  <si>
    <t>change effective January 1, 2020. Briefly justify the trend selections.</t>
  </si>
  <si>
    <t>Briefly describe two approaches for selecting an excess loss threshold used for capping shock losses.</t>
  </si>
  <si>
    <t>Selected Age-to-Age Development 
Factors:</t>
  </si>
  <si>
    <t>•  There is no development after 48 months.</t>
  </si>
  <si>
    <t>•  Loss development is the same for basic and excess losses.</t>
  </si>
  <si>
    <t>•  Accident years 2012 through 2015 are used to estimate the shock loss adjustment.</t>
  </si>
  <si>
    <t>Given the following countrywide information:</t>
  </si>
  <si>
    <t>($000s)</t>
  </si>
  <si>
    <t>Ratio</t>
  </si>
  <si>
    <t>Direct Premium Written</t>
  </si>
  <si>
    <t>Direct Premium Earned</t>
  </si>
  <si>
    <t>Commission and Brokerage Expenses Incurred</t>
  </si>
  <si>
    <t>Other Acquisition Expense Incurred</t>
  </si>
  <si>
    <t>General Expenses</t>
  </si>
  <si>
    <t>Taxes, Licenses, &amp; Fees Incurred</t>
  </si>
  <si>
    <t>Select and justify a total expense ratio for use in ratemaking assuming all expenses are variable.</t>
  </si>
  <si>
    <t>Calculate the variable permissible loss ratio using the expense ratio from part a. above.</t>
  </si>
  <si>
    <t>Briefly discuss two potential distortions from using the results in part b. above to determine rates in</t>
  </si>
  <si>
    <t>a new state.</t>
  </si>
  <si>
    <t>Calculate the variable permissible loss ratio if 100% of the taxes, license &amp; fees and 75% of the</t>
  </si>
  <si>
    <t>general expenses do not vary by premium.</t>
  </si>
  <si>
    <t>•  Profit provision = 7%.</t>
  </si>
  <si>
    <t>Given the following data as of December 31, 2018:</t>
  </si>
  <si>
    <t>Reported Loss and ALAE</t>
  </si>
  <si>
    <t>Accident Year</t>
  </si>
  <si>
    <t>Earned Premium</t>
  </si>
  <si>
    <t>Development</t>
  </si>
  <si>
    <t>Selected Cumulative</t>
  </si>
  <si>
    <t>Age to Ultimate</t>
  </si>
  <si>
    <t>Development Factors</t>
  </si>
  <si>
    <t>Expected loss and ALAE ratio</t>
  </si>
  <si>
    <t>Annual loss and ALAE trend</t>
  </si>
  <si>
    <t>Annual premium trend</t>
  </si>
  <si>
    <t>Fixed expense ratio</t>
  </si>
  <si>
    <t>Variable expense ratio</t>
  </si>
  <si>
    <t>Profit and contingencies provision</t>
  </si>
  <si>
    <t>ULAE provision as a % of loss and ALAE</t>
  </si>
  <si>
    <t>Credibility of historical experience</t>
  </si>
  <si>
    <t>Complement of credibility taken from a competitor rate change filing</t>
  </si>
  <si>
    <t>Rate change history:</t>
  </si>
  <si>
    <t>Rate change effective January 1, 2016</t>
  </si>
  <si>
    <t>Rate change effective July 1. 2018</t>
  </si>
  <si>
    <t>Calculate the ultimate loss and ALAE for each accident year using the reported</t>
  </si>
  <si>
    <t>Bornhuetter-Ferguson technique.</t>
  </si>
  <si>
    <t>Calculate the credibility-weighted indicated rate change using the latest three accident years.</t>
  </si>
  <si>
    <t>Briefly describe a disadvantage of using a competitor rate change filing as the complement</t>
  </si>
  <si>
    <t>of credibility and justify a more suitable alternative.</t>
  </si>
  <si>
    <t>•  Exposures are written evenly throughout each calendar year.</t>
  </si>
  <si>
    <t>•  New rates will be in effect for one year starting January 1, 2020.</t>
  </si>
  <si>
    <t>Given the following pricing strategies for an insurer with two classes of business:</t>
  </si>
  <si>
    <t>Strategy 1 - No Change</t>
  </si>
  <si>
    <t>Class</t>
  </si>
  <si>
    <t>Number of Risks</t>
  </si>
  <si>
    <t>Losses &amp; Expenses per Risk</t>
  </si>
  <si>
    <t>One-time expense to implement Strategy 1:</t>
  </si>
  <si>
    <t>Strategy 2 - New Rating Variable</t>
  </si>
  <si>
    <t>One-time expense to implement Strategy 2:</t>
  </si>
  <si>
    <t>Strategy 3 - Rate Increase for All Risks</t>
  </si>
  <si>
    <t>One-time expense to implement Strategy 3:</t>
  </si>
  <si>
    <t>Calculate the expected total profit for the insurer under each strategy.</t>
  </si>
  <si>
    <t>Briefly evaluate the following for strategy 2 and strategy 3:</t>
  </si>
  <si>
    <t>•  Strategy 1: Make no change to current rates.</t>
  </si>
  <si>
    <t>•  Strategy 2: Implement a new rating variable to charge different rates for Class A and Class B.</t>
  </si>
  <si>
    <t>•  Strategy 3: Do not implement a new rating variable, but increase rates for all risks</t>
  </si>
  <si>
    <t>Losses &amp; 
Expenses per Risk</t>
  </si>
  <si>
    <t>Rate per 
Risk</t>
  </si>
  <si>
    <t xml:space="preserve">     i.     Assumption that the number of risks by class will be the same as strategy</t>
  </si>
  <si>
    <t xml:space="preserve">    ii.     Impact this assumption has on each strategy's expected total profit.</t>
  </si>
  <si>
    <t>equal volume deciles, ranked from low to high actual losses.</t>
  </si>
  <si>
    <t>The following two graphs show two competing generalized linear models' (GLM) predictions versus the</t>
  </si>
  <si>
    <t>data used in modeling ("training") and hold-out sample. Data in each graph has been sorted into</t>
  </si>
  <si>
    <t>Assess each of the models.</t>
  </si>
  <si>
    <t>Given the following information for the rating variables vehicle class, driver type, and territory:</t>
  </si>
  <si>
    <t>Exposures</t>
  </si>
  <si>
    <t>Territory</t>
  </si>
  <si>
    <t>Vehicle Class</t>
  </si>
  <si>
    <t>Driver Type</t>
  </si>
  <si>
    <t>X</t>
  </si>
  <si>
    <t>Y</t>
  </si>
  <si>
    <t>Propose rating factors for all three variables using a univariate method, considering any exposure</t>
  </si>
  <si>
    <t>correlation.</t>
  </si>
  <si>
    <t>•  All segments are fully credible.</t>
  </si>
  <si>
    <t>•  Vehicle class A, Driver type X, and Territory 1 are used as the bases.</t>
  </si>
  <si>
    <t>A risk manager has the following concerns about a quote for a large deductible policy</t>
  </si>
  <si>
    <t>compared to the company's current small deductible policy.</t>
  </si>
  <si>
    <t>Explain why each of the concerns may be invalid.</t>
  </si>
  <si>
    <t xml:space="preserve">     i.      The expense provision in the rates includes expenses associated with claims</t>
  </si>
  <si>
    <t xml:space="preserve">             below the deductible.</t>
  </si>
  <si>
    <t xml:space="preserve">    ii.      The rates include a provision associated with the chance of the insured becoming</t>
  </si>
  <si>
    <t xml:space="preserve">              bankrupt. This does not appear to be relevant to the exposure being underwritten.</t>
  </si>
  <si>
    <t xml:space="preserve">   iii.      The profit margin is higher than the one used for the small deductible option.</t>
  </si>
  <si>
    <t>Given the following outputs from a retention model:</t>
  </si>
  <si>
    <t>Number of Policies Renewed</t>
  </si>
  <si>
    <t>Rate Change</t>
  </si>
  <si>
    <t>+10%</t>
  </si>
  <si>
    <t>+20%</t>
  </si>
  <si>
    <t>Current Policy Count</t>
  </si>
  <si>
    <t>Current Premium ($)</t>
  </si>
  <si>
    <t>Ultimate Loss Ratio</t>
  </si>
  <si>
    <t>permissible loss ratio for total book.</t>
  </si>
  <si>
    <t>minimum retention ratio in each territory.</t>
  </si>
  <si>
    <t>Describe how the rate changes recommended in part a. above could drive adverse selection.</t>
  </si>
  <si>
    <t>Recommend rate changes for territories A and B using the loss ratio method, taking management target</t>
  </si>
  <si>
    <t>into account</t>
  </si>
  <si>
    <t>Identify two non-pricing solutions that could return the fundamental insurance equation to balance.</t>
  </si>
  <si>
    <t>i.</t>
  </si>
  <si>
    <t>ii.</t>
  </si>
  <si>
    <t>•  Policy count retention level does not affect premium projections.</t>
  </si>
  <si>
    <t>•  All expenses are variable.</t>
  </si>
  <si>
    <t>•  Rates are set to meet management targets:</t>
  </si>
  <si>
    <t>An insurer writes private passenger automobile liability coverage in two states.</t>
  </si>
  <si>
    <t>Given the following bodily injury (BI) and property damage (PD) information as of December 31, 2018:</t>
  </si>
  <si>
    <t>State A:</t>
  </si>
  <si>
    <t>Earned</t>
  </si>
  <si>
    <t>Ultimate Claim Count</t>
  </si>
  <si>
    <t>Exposure</t>
  </si>
  <si>
    <t>BI</t>
  </si>
  <si>
    <t>PD</t>
  </si>
  <si>
    <t>Paid Age-to-Ultimate Factors</t>
  </si>
  <si>
    <t>Coverage</t>
  </si>
  <si>
    <t>12-to-Ult</t>
  </si>
  <si>
    <t>24-to-Ult</t>
  </si>
  <si>
    <t>36-to-Ult</t>
  </si>
  <si>
    <t>Ultimate</t>
  </si>
  <si>
    <t>•  There is no exposure, claim count, or severity trend.</t>
  </si>
  <si>
    <t>Discuss an argument for performing a bodily injury and property damage combined unpaid claims analysis</t>
  </si>
  <si>
    <t>for state A.</t>
  </si>
  <si>
    <t>Discuss an argument against performing an all-state combined unpaid claims analysis for bodily injury.</t>
  </si>
  <si>
    <t>Fully evaluate management's assertion that state A should be charged a higher premium than state B for</t>
  </si>
  <si>
    <t>bodily injury coverage due to its higher ultimate severity.</t>
  </si>
  <si>
    <t>State B:</t>
  </si>
  <si>
    <t>Given the following data for an insurance company evaluated as of December 31, 2018:</t>
  </si>
  <si>
    <t>Average Case Outstanding</t>
  </si>
  <si>
    <t>Fully evaluate the reasonableness of using the paid claim development technique for this company.</t>
  </si>
  <si>
    <t>Average Reported Claims</t>
  </si>
  <si>
    <t>•  Industry average claim cost trend = 4.5%.</t>
  </si>
  <si>
    <t>Given the following data evaluated as of December 31, 2018:</t>
  </si>
  <si>
    <t>Cumulative Reported Claim Counts as of (months)</t>
  </si>
  <si>
    <t>Cumulative Reported Claims ($000s) as of (months)</t>
  </si>
  <si>
    <t>Reported Claim Count Age-to-Age Factors</t>
  </si>
  <si>
    <t>12-24</t>
  </si>
  <si>
    <t>24-36</t>
  </si>
  <si>
    <t>36-48</t>
  </si>
  <si>
    <t>Accident year 2018 claim payments to date</t>
  </si>
  <si>
    <t>Calculate an unpaid claims estimate for accident year 2018 using a frequency-severity technique.</t>
  </si>
  <si>
    <t>Briefly describe a situation that would lead to the downward development in reported claim counts</t>
  </si>
  <si>
    <t>observed from 12 to 24 months.</t>
  </si>
  <si>
    <t>Briefly describe two factors the company should take into consideration prior to</t>
  </si>
  <si>
    <t>supplementing their own loss development data with industry loss development data.</t>
  </si>
  <si>
    <t>Describe the impact that doubling the number of claims handlers may have on the reported</t>
  </si>
  <si>
    <t>development technique.</t>
  </si>
  <si>
    <t>48 to ultimate reported claim development factor</t>
  </si>
  <si>
    <t>Given the following information for a company that writes the same line of business in Region 1 and</t>
  </si>
  <si>
    <t>Region 2, as of December 31, 2018:</t>
  </si>
  <si>
    <t>Reported Claims</t>
  </si>
  <si>
    <t>Region 1</t>
  </si>
  <si>
    <t>Region 2</t>
  </si>
  <si>
    <t>Combined</t>
  </si>
  <si>
    <t>N/A</t>
  </si>
  <si>
    <t>Reported Age-to-Ultimate Factors</t>
  </si>
  <si>
    <t>Age</t>
  </si>
  <si>
    <t>12-Ult</t>
  </si>
  <si>
    <t>24-Ult</t>
  </si>
  <si>
    <t>Annual Industry</t>
  </si>
  <si>
    <t>Trends</t>
  </si>
  <si>
    <t>Region 2 accident year 2016 expected claims ratio</t>
  </si>
  <si>
    <t>Combined accident year 2016 expected claims ratio</t>
  </si>
  <si>
    <t>•  Equal amount of business is underwritten in Regions 1 and 2 for the entire industry.</t>
  </si>
  <si>
    <t>•  The company is subject to the same claims trends as the industry.</t>
  </si>
  <si>
    <t>•  Each region is fully credible.</t>
  </si>
  <si>
    <t>•  There have been no rate changes in 2017 or 2018.</t>
  </si>
  <si>
    <t>•  There is no premium trend.</t>
  </si>
  <si>
    <t>Estimate the ultimate claims for region 1 for accident year 2017 using the reported Bornhuetter-</t>
  </si>
  <si>
    <t>Ferguson technique.</t>
  </si>
  <si>
    <t>Estimate the total ultimate claims for region 1 and region 2 for accident year 2018 using the reported</t>
  </si>
  <si>
    <t>Construct an argument against using the combined data to estimate the ultimate claims for accident</t>
  </si>
  <si>
    <t>year 2018.</t>
  </si>
  <si>
    <t>Calculate the company's accident year 2018 ultimate claims using the reported claim</t>
  </si>
  <si>
    <t>Given the following information as of December 31, 2018:</t>
  </si>
  <si>
    <t>Reported Claims Data</t>
  </si>
  <si>
    <t>Age - to -</t>
  </si>
  <si>
    <t>Pure Premium</t>
  </si>
  <si>
    <t>Claims</t>
  </si>
  <si>
    <t>Premium</t>
  </si>
  <si>
    <t>Trend Factors</t>
  </si>
  <si>
    <t>•  There are no historical rate changes.</t>
  </si>
  <si>
    <t>Calculate the ultimate claims for accident year 2017 using the reported Cape Cod</t>
  </si>
  <si>
    <t>technique.</t>
  </si>
  <si>
    <t>Describe a scenario where the paid Cape Cod technique is preferred to the reported</t>
  </si>
  <si>
    <t>Cape Cod technique.</t>
  </si>
  <si>
    <t>Given the following as of December 31, 2018:</t>
  </si>
  <si>
    <t>Earned premium ($000s)</t>
  </si>
  <si>
    <t>Expected Claims Ratio</t>
  </si>
  <si>
    <t>Reported claims at 12 months ($000s)</t>
  </si>
  <si>
    <t>Reported age-to-ultimate factor at 12 months</t>
  </si>
  <si>
    <t>Paid Claims at 12 months ($000s)</t>
  </si>
  <si>
    <t>Determine the ultimate claims using the following techniques incorporating tort reform:</t>
  </si>
  <si>
    <t xml:space="preserve">     i.  Reported development technique.</t>
  </si>
  <si>
    <t xml:space="preserve">    ii.  Reported Bornhuetter-Ferguson technique.</t>
  </si>
  <si>
    <t>•  Tort reform is passed on January 1, 2019, with an expected reduction of 20% on future</t>
  </si>
  <si>
    <t xml:space="preserve">    claim payments.</t>
  </si>
  <si>
    <t>Incremental Closed Claim Counts as of (months)</t>
  </si>
  <si>
    <t>Incremental Paid Claims ($000s) as of (months)</t>
  </si>
  <si>
    <t>Annual severity trend</t>
  </si>
  <si>
    <t>Estimate the trended tail severity for age 84 and older at 2018 cost levels.</t>
  </si>
  <si>
    <t>Briefly describe two considerations when choosing the maturity age of the tail severity.</t>
  </si>
  <si>
    <t>Reduction in claim costs from legislative change for claims occurring after January 1, 2012</t>
  </si>
  <si>
    <t>Net of Reinsurance Reported Claims ($000s)</t>
  </si>
  <si>
    <t>Briefly describe two scenarios that could drive the elevated reported claims in</t>
  </si>
  <si>
    <t>accident year 2018.</t>
  </si>
  <si>
    <t>Discuss a reasonable approach to estimate ultimate claims for each scenario</t>
  </si>
  <si>
    <t>identified in part a. above.</t>
  </si>
  <si>
    <t>•  There are no catastrophes or large claims in accident year 2018.</t>
  </si>
  <si>
    <t>•  No changes have been made to claims handling practices.</t>
  </si>
  <si>
    <t>Average Case Outstanding ($) on Large</t>
  </si>
  <si>
    <t>Average Case Outstanding ($) on Small</t>
  </si>
  <si>
    <t>Claims as of (months)</t>
  </si>
  <si>
    <t>Open Large Claim Counts as of (months)</t>
  </si>
  <si>
    <t>Open Small Claim Counts as of (months)</t>
  </si>
  <si>
    <t>Cumulative Paid Claims ($) on Large Claims</t>
  </si>
  <si>
    <t>Cumulative Paid Claims ($) on Small Claims</t>
  </si>
  <si>
    <t>as of (months)</t>
  </si>
  <si>
    <t>Cumulative Unadjusted Reported Claim Development Factors</t>
  </si>
  <si>
    <t>48-to-Ult</t>
  </si>
  <si>
    <t>Large Claims</t>
  </si>
  <si>
    <t>Small Claims</t>
  </si>
  <si>
    <t>Calculate the estimated ultimate claims for accident year 2018 using the reported development</t>
  </si>
  <si>
    <t>technique adjusting for the change in case reserve adequacy.</t>
  </si>
  <si>
    <t>Accident
Year</t>
  </si>
  <si>
    <t>•  Large claims are defined as greater than or equal to $500,000 in reported claims and small</t>
  </si>
  <si>
    <t>•  In 2018, the company hired additional claims handling personnel to increase the case</t>
  </si>
  <si>
    <t>•  Case reserves for small claims are not impacted by the change in claims handling personnel.</t>
  </si>
  <si>
    <t>•  There have been no changes to settlement rates.</t>
  </si>
  <si>
    <t xml:space="preserve">    claims are defined as less than $500,000 in reported claims.</t>
  </si>
  <si>
    <t xml:space="preserve">    reserve adequacy on large claims.</t>
  </si>
  <si>
    <t>***</t>
  </si>
  <si>
    <t>***2015 and 2016 have a combined stop-loss limit of 10,000,000 that applies to all</t>
  </si>
  <si>
    <t>claims occurring in both years.</t>
  </si>
  <si>
    <t>Summary of Claims Under Per Occurrence Retention</t>
  </si>
  <si>
    <t>Large Claims (not included in the claims table above)</t>
  </si>
  <si>
    <t>Calculate the estimated retained IBNR for all accident years using the reported development</t>
  </si>
  <si>
    <t>•  There will be no further development on large claims.</t>
  </si>
  <si>
    <t>Retention</t>
  </si>
  <si>
    <t>Per</t>
  </si>
  <si>
    <t>Occurrence</t>
  </si>
  <si>
    <t>Limit</t>
  </si>
  <si>
    <t>Stop-Loss</t>
  </si>
  <si>
    <t>Percent</t>
  </si>
  <si>
    <t>Estimate ultimate ALAE for accident year 2018 using the multiplicative ratio</t>
  </si>
  <si>
    <t>development approach.</t>
  </si>
  <si>
    <t>Briefly describe when it is more appropriate to use an additive development approach than</t>
  </si>
  <si>
    <t>a multiplicative development approach.</t>
  </si>
  <si>
    <t>Briefly describe one advantage and one disadvantage of the ratio techniques.</t>
  </si>
  <si>
    <t>Cumulative Paid Claims Only as of (months)</t>
  </si>
  <si>
    <t>Cumulative Paid ALAE as of (months)</t>
  </si>
  <si>
    <t>•  There is no development beyond 48 months.</t>
  </si>
  <si>
    <t>Selected</t>
  </si>
  <si>
    <t>Claims Only</t>
  </si>
  <si>
    <t>Calculate the policy year 2018 earned exposures as of February 28,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</si>
</sst>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d/m/yyyy;@"/>
    <numFmt numFmtId="168" formatCode="\$#,##0;\$#,##0"/>
    <numFmt numFmtId="169" formatCode="###0;###0"/>
    <numFmt numFmtId="170" formatCode="#,##0;#,##0"/>
    <numFmt numFmtId="171" formatCode="###0.000;###0.000"/>
    <numFmt numFmtId="172" formatCode="&quot;$&quot;#,##0"/>
    <numFmt numFmtId="173" formatCode="0.000"/>
    <numFmt numFmtId="174" formatCode="#,##0.0_);\(#,##0.0\)"/>
    <numFmt numFmtId="175" formatCode="[$$-809]#,##0"/>
    <numFmt numFmtId="176" formatCode="0.0"/>
    <numFmt numFmtId="177" formatCode="_(* #,##0.0_);_(* \(#,##0.0\);_(* &quot;-&quot;??_);_(@_)"/>
    <numFmt numFmtId="178" formatCode="\+0%"/>
    <numFmt numFmtId="179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131313"/>
      <name val="Calibri"/>
      <family val="2"/>
      <scheme val="minor"/>
    </font>
    <font>
      <sz val="11"/>
      <color rgb="FF151515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F4F5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imes New Roman"/>
      <family val="2"/>
    </font>
    <font>
      <b/>
      <sz val="9"/>
      <name val="Times New Roman"/>
      <family val="1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6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7" fillId="0" borderId="11" xfId="2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Protection="1"/>
    <xf numFmtId="0" fontId="11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0" fillId="0" borderId="0" xfId="0" applyFont="1" applyBorder="1" applyProtection="1">
      <protection locked="0"/>
    </xf>
    <xf numFmtId="3" fontId="0" fillId="2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2" borderId="0" xfId="0" applyFont="1" applyFill="1" applyBorder="1"/>
    <xf numFmtId="2" fontId="0" fillId="0" borderId="11" xfId="0" applyNumberFormat="1" applyFill="1" applyBorder="1" applyAlignment="1">
      <alignment horizontal="center"/>
    </xf>
    <xf numFmtId="0" fontId="0" fillId="2" borderId="0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3" fontId="0" fillId="2" borderId="0" xfId="0" applyNumberFormat="1" applyFont="1" applyFill="1" applyBorder="1" applyAlignment="1" applyProtection="1">
      <alignment horizontal="right"/>
    </xf>
    <xf numFmtId="0" fontId="0" fillId="2" borderId="15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3" fontId="0" fillId="2" borderId="0" xfId="0" applyNumberFormat="1" applyFont="1" applyFill="1" applyBorder="1" applyProtection="1">
      <protection locked="0"/>
    </xf>
    <xf numFmtId="166" fontId="0" fillId="2" borderId="0" xfId="3" applyNumberFormat="1" applyFont="1" applyFill="1" applyBorder="1" applyAlignment="1">
      <alignment horizontal="left"/>
    </xf>
    <xf numFmtId="37" fontId="0" fillId="2" borderId="0" xfId="3" applyNumberFormat="1" applyFont="1" applyFill="1" applyBorder="1" applyAlignment="1"/>
    <xf numFmtId="166" fontId="2" fillId="2" borderId="0" xfId="3" applyNumberFormat="1" applyFont="1" applyFill="1" applyBorder="1"/>
    <xf numFmtId="0" fontId="0" fillId="2" borderId="0" xfId="0" applyFont="1" applyFill="1" applyBorder="1" applyAlignment="1" applyProtection="1">
      <alignment horizontal="right"/>
      <protection locked="0"/>
    </xf>
    <xf numFmtId="9" fontId="0" fillId="2" borderId="0" xfId="1" applyFont="1" applyFill="1" applyBorder="1" applyProtection="1">
      <protection locked="0"/>
    </xf>
    <xf numFmtId="37" fontId="0" fillId="2" borderId="0" xfId="0" applyNumberFormat="1" applyFont="1" applyFill="1" applyBorder="1" applyAlignment="1" applyProtection="1">
      <alignment horizontal="right"/>
    </xf>
    <xf numFmtId="37" fontId="0" fillId="2" borderId="0" xfId="0" applyNumberFormat="1" applyFont="1" applyFill="1" applyBorder="1" applyAlignment="1" applyProtection="1">
      <alignment horizontal="right"/>
      <protection locked="0"/>
    </xf>
    <xf numFmtId="37" fontId="0" fillId="2" borderId="0" xfId="0" applyNumberFormat="1" applyFont="1" applyFill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/>
    <xf numFmtId="0" fontId="0" fillId="0" borderId="0" xfId="0" applyFont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>
      <alignment horizontal="center" vertical="top"/>
    </xf>
    <xf numFmtId="0" fontId="0" fillId="2" borderId="2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169" fontId="14" fillId="2" borderId="0" xfId="0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/>
    </xf>
    <xf numFmtId="169" fontId="14" fillId="2" borderId="0" xfId="0" applyNumberFormat="1" applyFont="1" applyFill="1" applyBorder="1" applyAlignment="1">
      <alignment horizontal="right" vertical="top"/>
    </xf>
    <xf numFmtId="0" fontId="11" fillId="2" borderId="18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0" fillId="2" borderId="9" xfId="0" applyFont="1" applyFill="1" applyBorder="1" applyAlignment="1" applyProtection="1"/>
    <xf numFmtId="0" fontId="0" fillId="2" borderId="9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/>
    <xf numFmtId="0" fontId="0" fillId="0" borderId="0" xfId="0" applyFont="1" applyFill="1" applyAlignment="1" applyProtection="1">
      <protection locked="0"/>
    </xf>
    <xf numFmtId="0" fontId="0" fillId="2" borderId="10" xfId="0" applyFont="1" applyFill="1" applyBorder="1" applyAlignment="1" applyProtection="1"/>
    <xf numFmtId="0" fontId="0" fillId="0" borderId="0" xfId="0" applyFont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168" fontId="15" fillId="2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171" fontId="15" fillId="2" borderId="0" xfId="0" applyNumberFormat="1" applyFont="1" applyFill="1" applyBorder="1" applyAlignment="1">
      <alignment vertical="top"/>
    </xf>
    <xf numFmtId="170" fontId="15" fillId="2" borderId="0" xfId="0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2" borderId="24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right"/>
    </xf>
    <xf numFmtId="2" fontId="0" fillId="2" borderId="0" xfId="0" applyNumberFormat="1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37" fontId="0" fillId="2" borderId="0" xfId="3" applyNumberFormat="1" applyFont="1" applyFill="1" applyBorder="1"/>
    <xf numFmtId="3" fontId="0" fillId="2" borderId="0" xfId="0" applyNumberFormat="1" applyFont="1" applyFill="1" applyBorder="1"/>
    <xf numFmtId="0" fontId="0" fillId="2" borderId="0" xfId="0" applyFont="1" applyFill="1" applyBorder="1" applyAlignment="1">
      <alignment horizontal="right"/>
    </xf>
    <xf numFmtId="0" fontId="11" fillId="2" borderId="0" xfId="4" applyFont="1" applyFill="1" applyBorder="1" applyAlignment="1">
      <alignment horizontal="left" vertical="top"/>
    </xf>
    <xf numFmtId="0" fontId="16" fillId="2" borderId="0" xfId="4" applyFont="1" applyFill="1" applyBorder="1" applyAlignment="1">
      <alignment horizontal="left" vertical="top"/>
    </xf>
    <xf numFmtId="168" fontId="17" fillId="2" borderId="0" xfId="4" applyNumberFormat="1" applyFont="1" applyFill="1" applyBorder="1" applyAlignment="1">
      <alignment horizontal="right" vertical="top" wrapText="1"/>
    </xf>
    <xf numFmtId="0" fontId="11" fillId="2" borderId="0" xfId="4" applyFont="1" applyFill="1" applyBorder="1" applyAlignment="1">
      <alignment horizontal="right" vertical="top" wrapText="1"/>
    </xf>
    <xf numFmtId="0" fontId="17" fillId="2" borderId="0" xfId="4" applyFont="1" applyFill="1" applyBorder="1" applyAlignment="1">
      <alignment horizontal="left" vertical="top"/>
    </xf>
    <xf numFmtId="0" fontId="11" fillId="2" borderId="0" xfId="0" applyNumberFormat="1" applyFont="1" applyFill="1" applyBorder="1" applyProtection="1"/>
    <xf numFmtId="0" fontId="11" fillId="2" borderId="0" xfId="0" applyFont="1" applyFill="1" applyBorder="1" applyProtection="1">
      <protection locked="0"/>
    </xf>
    <xf numFmtId="168" fontId="11" fillId="2" borderId="0" xfId="4" applyNumberFormat="1" applyFont="1" applyFill="1" applyBorder="1" applyAlignment="1">
      <alignment horizontal="right" vertical="top" wrapText="1"/>
    </xf>
    <xf numFmtId="0" fontId="18" fillId="2" borderId="0" xfId="0" applyFont="1" applyFill="1" applyBorder="1"/>
    <xf numFmtId="0" fontId="11" fillId="2" borderId="0" xfId="0" applyFont="1" applyFill="1" applyBorder="1"/>
    <xf numFmtId="3" fontId="11" fillId="2" borderId="0" xfId="4" applyNumberFormat="1" applyFont="1" applyFill="1" applyBorder="1" applyAlignment="1">
      <alignment horizontal="right" vertical="top" wrapText="1"/>
    </xf>
    <xf numFmtId="3" fontId="11" fillId="2" borderId="0" xfId="0" applyNumberFormat="1" applyFont="1" applyFill="1" applyBorder="1"/>
    <xf numFmtId="170" fontId="11" fillId="2" borderId="0" xfId="0" applyNumberFormat="1" applyFont="1" applyFill="1" applyBorder="1" applyAlignment="1">
      <alignment vertical="top" wrapText="1"/>
    </xf>
    <xf numFmtId="0" fontId="0" fillId="2" borderId="21" xfId="0" applyFont="1" applyFill="1" applyBorder="1" applyAlignment="1">
      <alignment horizontal="center"/>
    </xf>
    <xf numFmtId="169" fontId="11" fillId="2" borderId="0" xfId="0" applyNumberFormat="1" applyFont="1" applyFill="1" applyBorder="1" applyAlignment="1">
      <alignment horizontal="left" vertical="top" wrapText="1"/>
    </xf>
    <xf numFmtId="174" fontId="5" fillId="2" borderId="6" xfId="3" applyNumberFormat="1" applyFont="1" applyFill="1" applyBorder="1" applyAlignment="1" applyProtection="1">
      <alignment horizontal="center"/>
    </xf>
    <xf numFmtId="0" fontId="0" fillId="2" borderId="18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right"/>
    </xf>
    <xf numFmtId="165" fontId="0" fillId="2" borderId="0" xfId="0" applyNumberFormat="1" applyFont="1" applyFill="1" applyBorder="1"/>
    <xf numFmtId="0" fontId="0" fillId="2" borderId="0" xfId="0" applyFont="1" applyFill="1" applyBorder="1" applyAlignment="1">
      <alignment horizontal="center" wrapText="1"/>
    </xf>
    <xf numFmtId="0" fontId="16" fillId="2" borderId="7" xfId="4" applyFont="1" applyFill="1" applyBorder="1" applyAlignment="1">
      <alignment horizontal="left" vertical="top"/>
    </xf>
    <xf numFmtId="170" fontId="17" fillId="2" borderId="0" xfId="4" applyNumberFormat="1" applyFont="1" applyFill="1" applyBorder="1" applyAlignment="1">
      <alignment horizontal="center" vertical="top" wrapText="1"/>
    </xf>
    <xf numFmtId="0" fontId="11" fillId="2" borderId="0" xfId="4" applyFont="1" applyFill="1" applyBorder="1" applyAlignment="1">
      <alignment horizontal="center" vertical="top" wrapText="1"/>
    </xf>
    <xf numFmtId="0" fontId="11" fillId="2" borderId="0" xfId="0" applyFont="1" applyFill="1" applyBorder="1" applyAlignment="1" applyProtection="1">
      <alignment horizontal="centerContinuous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6" xfId="0" applyFont="1" applyFill="1" applyBorder="1"/>
    <xf numFmtId="0" fontId="0" fillId="2" borderId="4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/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19" fillId="2" borderId="0" xfId="0" applyNumberFormat="1" applyFont="1" applyFill="1"/>
    <xf numFmtId="0" fontId="19" fillId="2" borderId="15" xfId="0" applyNumberFormat="1" applyFont="1" applyFill="1" applyBorder="1" applyAlignment="1">
      <alignment horizontal="center"/>
    </xf>
    <xf numFmtId="1" fontId="19" fillId="2" borderId="18" xfId="0" applyNumberFormat="1" applyFont="1" applyFill="1" applyBorder="1" applyAlignment="1">
      <alignment horizontal="center"/>
    </xf>
    <xf numFmtId="0" fontId="19" fillId="2" borderId="19" xfId="0" applyNumberFormat="1" applyFont="1" applyFill="1" applyBorder="1" applyAlignment="1">
      <alignment horizontal="center"/>
    </xf>
    <xf numFmtId="0" fontId="19" fillId="2" borderId="20" xfId="0" applyNumberFormat="1" applyFont="1" applyFill="1" applyBorder="1" applyAlignment="1">
      <alignment horizontal="center"/>
    </xf>
    <xf numFmtId="0" fontId="19" fillId="2" borderId="24" xfId="0" applyNumberFormat="1" applyFont="1" applyFill="1" applyBorder="1" applyAlignment="1">
      <alignment horizontal="center"/>
    </xf>
    <xf numFmtId="1" fontId="19" fillId="2" borderId="21" xfId="0" applyNumberFormat="1" applyFont="1" applyFill="1" applyBorder="1" applyAlignment="1">
      <alignment horizontal="center"/>
    </xf>
    <xf numFmtId="0" fontId="19" fillId="2" borderId="0" xfId="0" applyNumberFormat="1" applyFont="1" applyFill="1" applyBorder="1" applyAlignment="1">
      <alignment horizontal="center"/>
    </xf>
    <xf numFmtId="0" fontId="19" fillId="2" borderId="25" xfId="0" applyNumberFormat="1" applyFont="1" applyFill="1" applyBorder="1" applyAlignment="1">
      <alignment horizontal="center"/>
    </xf>
    <xf numFmtId="15" fontId="19" fillId="2" borderId="0" xfId="0" quotePrefix="1" applyNumberFormat="1" applyFont="1" applyFill="1" applyBorder="1" applyAlignment="1">
      <alignment horizontal="center"/>
    </xf>
    <xf numFmtId="0" fontId="19" fillId="2" borderId="14" xfId="0" applyNumberFormat="1" applyFont="1" applyFill="1" applyBorder="1" applyAlignment="1">
      <alignment horizontal="center"/>
    </xf>
    <xf numFmtId="1" fontId="19" fillId="2" borderId="22" xfId="0" applyNumberFormat="1" applyFont="1" applyFill="1" applyBorder="1" applyAlignment="1">
      <alignment horizontal="center"/>
    </xf>
    <xf numFmtId="0" fontId="19" fillId="2" borderId="23" xfId="0" applyNumberFormat="1" applyFont="1" applyFill="1" applyBorder="1" applyAlignment="1">
      <alignment horizontal="center"/>
    </xf>
    <xf numFmtId="15" fontId="19" fillId="2" borderId="12" xfId="0" quotePrefix="1" applyNumberFormat="1" applyFont="1" applyFill="1" applyBorder="1" applyAlignment="1">
      <alignment horizontal="center"/>
    </xf>
    <xf numFmtId="0" fontId="0" fillId="2" borderId="0" xfId="0" applyFont="1" applyFill="1" applyProtection="1">
      <protection locked="0"/>
    </xf>
    <xf numFmtId="0" fontId="11" fillId="2" borderId="0" xfId="0" applyFont="1" applyFill="1" applyBorder="1" applyAlignment="1">
      <alignment horizontal="centerContinuous" vertical="top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/>
    </xf>
    <xf numFmtId="170" fontId="14" fillId="2" borderId="0" xfId="0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18" fillId="2" borderId="1" xfId="0" applyNumberFormat="1" applyFont="1" applyFill="1" applyBorder="1" applyAlignment="1">
      <alignment horizontal="center"/>
    </xf>
    <xf numFmtId="1" fontId="11" fillId="2" borderId="15" xfId="0" applyNumberFormat="1" applyFont="1" applyFill="1" applyBorder="1" applyAlignment="1">
      <alignment horizontal="center"/>
    </xf>
    <xf numFmtId="3" fontId="11" fillId="2" borderId="15" xfId="0" applyNumberFormat="1" applyFont="1" applyFill="1" applyBorder="1" applyAlignment="1">
      <alignment horizontal="center"/>
    </xf>
    <xf numFmtId="1" fontId="11" fillId="2" borderId="14" xfId="0" applyNumberFormat="1" applyFont="1" applyFill="1" applyBorder="1" applyAlignment="1">
      <alignment horizontal="center"/>
    </xf>
    <xf numFmtId="3" fontId="11" fillId="2" borderId="14" xfId="0" applyNumberFormat="1" applyFont="1" applyFill="1" applyBorder="1" applyAlignment="1">
      <alignment horizontal="center"/>
    </xf>
    <xf numFmtId="1" fontId="11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1" fillId="2" borderId="15" xfId="0" applyNumberFormat="1" applyFont="1" applyFill="1" applyBorder="1" applyAlignment="1">
      <alignment horizontal="center"/>
    </xf>
    <xf numFmtId="9" fontId="11" fillId="2" borderId="15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9" fontId="11" fillId="2" borderId="14" xfId="0" applyNumberFormat="1" applyFont="1" applyFill="1" applyBorder="1" applyAlignment="1">
      <alignment horizontal="center"/>
    </xf>
    <xf numFmtId="175" fontId="11" fillId="2" borderId="15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/>
    </xf>
    <xf numFmtId="175" fontId="11" fillId="2" borderId="24" xfId="0" applyNumberFormat="1" applyFont="1" applyFill="1" applyBorder="1" applyAlignment="1">
      <alignment horizontal="center"/>
    </xf>
    <xf numFmtId="175" fontId="11" fillId="2" borderId="14" xfId="0" applyNumberFormat="1" applyFont="1" applyFill="1" applyBorder="1" applyAlignment="1">
      <alignment horizontal="center"/>
    </xf>
    <xf numFmtId="0" fontId="11" fillId="2" borderId="0" xfId="0" applyNumberFormat="1" applyFont="1" applyFill="1"/>
    <xf numFmtId="0" fontId="0" fillId="2" borderId="0" xfId="0" applyFont="1" applyFill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Continuous"/>
    </xf>
    <xf numFmtId="0" fontId="0" fillId="2" borderId="0" xfId="0" applyFont="1" applyFill="1" applyBorder="1" applyAlignment="1" applyProtection="1">
      <alignment horizontal="centerContinuous"/>
      <protection locked="0"/>
    </xf>
    <xf numFmtId="0" fontId="11" fillId="2" borderId="0" xfId="4" applyFont="1" applyFill="1" applyBorder="1" applyAlignment="1">
      <alignment horizontal="center" vertical="top"/>
    </xf>
    <xf numFmtId="0" fontId="11" fillId="2" borderId="0" xfId="4" applyFont="1" applyFill="1" applyBorder="1" applyAlignment="1">
      <alignment horizontal="centerContinuous" vertical="top"/>
    </xf>
    <xf numFmtId="0" fontId="11" fillId="2" borderId="0" xfId="0" applyNumberFormat="1" applyFont="1" applyFill="1" applyBorder="1" applyProtection="1">
      <protection locked="0"/>
    </xf>
    <xf numFmtId="0" fontId="11" fillId="2" borderId="0" xfId="4" applyNumberFormat="1" applyFont="1" applyFill="1" applyBorder="1" applyAlignment="1">
      <alignment horizontal="right" vertical="top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0" fontId="0" fillId="2" borderId="0" xfId="0" quotePrefix="1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>
      <alignment horizontal="centerContinuous" vertical="top"/>
    </xf>
    <xf numFmtId="169" fontId="15" fillId="2" borderId="0" xfId="0" applyNumberFormat="1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3" fontId="15" fillId="2" borderId="0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horizontal="right" vertical="top"/>
    </xf>
    <xf numFmtId="170" fontId="11" fillId="2" borderId="0" xfId="0" applyNumberFormat="1" applyFont="1" applyFill="1" applyBorder="1" applyAlignment="1">
      <alignment horizontal="center" vertical="top" wrapText="1"/>
    </xf>
    <xf numFmtId="3" fontId="0" fillId="2" borderId="0" xfId="0" applyNumberFormat="1" applyFont="1" applyFill="1" applyBorder="1" applyAlignment="1">
      <alignment horizontal="right"/>
    </xf>
    <xf numFmtId="0" fontId="0" fillId="0" borderId="0" xfId="0" applyFont="1" applyFill="1" applyBorder="1" applyProtection="1">
      <protection locked="0"/>
    </xf>
    <xf numFmtId="0" fontId="18" fillId="2" borderId="15" xfId="0" applyNumberFormat="1" applyFont="1" applyFill="1" applyBorder="1" applyAlignment="1">
      <alignment horizontal="center"/>
    </xf>
    <xf numFmtId="0" fontId="18" fillId="2" borderId="14" xfId="0" applyNumberFormat="1" applyFont="1" applyFill="1" applyBorder="1" applyAlignment="1">
      <alignment horizontal="center"/>
    </xf>
    <xf numFmtId="1" fontId="11" fillId="2" borderId="24" xfId="0" applyNumberFormat="1" applyFont="1" applyFill="1" applyBorder="1" applyAlignment="1">
      <alignment horizontal="center"/>
    </xf>
    <xf numFmtId="0" fontId="11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/>
    </xf>
    <xf numFmtId="3" fontId="11" fillId="2" borderId="25" xfId="0" applyNumberFormat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3" fontId="11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3" fontId="11" fillId="2" borderId="20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Continuous"/>
    </xf>
    <xf numFmtId="0" fontId="11" fillId="2" borderId="16" xfId="0" applyNumberFormat="1" applyFont="1" applyFill="1" applyBorder="1" applyAlignment="1">
      <alignment horizontal="centerContinuous"/>
    </xf>
    <xf numFmtId="0" fontId="0" fillId="2" borderId="16" xfId="0" applyFont="1" applyFill="1" applyBorder="1" applyAlignment="1">
      <alignment horizontal="centerContinuous"/>
    </xf>
    <xf numFmtId="0" fontId="0" fillId="2" borderId="17" xfId="0" applyFont="1" applyFill="1" applyBorder="1" applyAlignment="1">
      <alignment horizontal="centerContinuous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  <xf numFmtId="0" fontId="0" fillId="2" borderId="20" xfId="0" applyFont="1" applyFill="1" applyBorder="1" applyAlignment="1" applyProtection="1">
      <protection locked="0"/>
    </xf>
    <xf numFmtId="1" fontId="11" fillId="2" borderId="22" xfId="0" applyNumberFormat="1" applyFont="1" applyFill="1" applyBorder="1" applyAlignment="1">
      <alignment horizontal="center"/>
    </xf>
    <xf numFmtId="1" fontId="11" fillId="2" borderId="23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Continuous" vertical="top"/>
    </xf>
    <xf numFmtId="0" fontId="11" fillId="2" borderId="20" xfId="0" applyNumberFormat="1" applyFont="1" applyFill="1" applyBorder="1" applyAlignment="1">
      <alignment horizontal="centerContinuous"/>
    </xf>
    <xf numFmtId="0" fontId="11" fillId="2" borderId="20" xfId="0" applyNumberFormat="1" applyFont="1" applyFill="1" applyBorder="1" applyAlignment="1">
      <alignment horizontal="center"/>
    </xf>
    <xf numFmtId="0" fontId="11" fillId="2" borderId="21" xfId="0" applyNumberFormat="1" applyFont="1" applyFill="1" applyBorder="1" applyAlignment="1">
      <alignment horizontal="center"/>
    </xf>
    <xf numFmtId="0" fontId="11" fillId="2" borderId="25" xfId="0" applyNumberFormat="1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12" xfId="0" applyNumberFormat="1" applyFont="1" applyFill="1" applyBorder="1" applyAlignment="1">
      <alignment horizontal="center"/>
    </xf>
    <xf numFmtId="1" fontId="11" fillId="2" borderId="25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176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175" fontId="11" fillId="2" borderId="1" xfId="0" applyNumberFormat="1" applyFont="1" applyFill="1" applyBorder="1"/>
    <xf numFmtId="0" fontId="11" fillId="2" borderId="13" xfId="0" applyNumberFormat="1" applyFont="1" applyFill="1" applyBorder="1"/>
    <xf numFmtId="0" fontId="0" fillId="2" borderId="16" xfId="0" applyFont="1" applyFill="1" applyBorder="1"/>
    <xf numFmtId="170" fontId="15" fillId="2" borderId="16" xfId="0" applyNumberFormat="1" applyFont="1" applyFill="1" applyBorder="1" applyAlignment="1">
      <alignment vertical="top"/>
    </xf>
    <xf numFmtId="170" fontId="15" fillId="2" borderId="17" xfId="0" applyNumberFormat="1" applyFont="1" applyFill="1" applyBorder="1" applyAlignment="1">
      <alignment vertical="top"/>
    </xf>
    <xf numFmtId="0" fontId="0" fillId="2" borderId="16" xfId="0" applyFont="1" applyFill="1" applyBorder="1" applyAlignment="1" applyProtection="1">
      <alignment horizontal="centerContinuous"/>
      <protection locked="0"/>
    </xf>
    <xf numFmtId="0" fontId="0" fillId="2" borderId="17" xfId="0" applyFont="1" applyFill="1" applyBorder="1" applyAlignment="1" applyProtection="1">
      <alignment horizontal="centerContinuous"/>
      <protection locked="0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165" fontId="11" fillId="2" borderId="15" xfId="0" applyNumberFormat="1" applyFont="1" applyFill="1" applyBorder="1" applyAlignment="1">
      <alignment horizontal="center"/>
    </xf>
    <xf numFmtId="165" fontId="11" fillId="2" borderId="24" xfId="0" applyNumberFormat="1" applyFont="1" applyFill="1" applyBorder="1" applyAlignment="1">
      <alignment horizontal="center"/>
    </xf>
    <xf numFmtId="165" fontId="11" fillId="2" borderId="14" xfId="0" applyNumberFormat="1" applyFont="1" applyFill="1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"/>
    </xf>
    <xf numFmtId="165" fontId="0" fillId="2" borderId="24" xfId="1" applyNumberFormat="1" applyFont="1" applyFill="1" applyBorder="1" applyAlignment="1" applyProtection="1">
      <alignment horizontal="right"/>
    </xf>
    <xf numFmtId="165" fontId="0" fillId="2" borderId="24" xfId="1" applyNumberFormat="1" applyFont="1" applyFill="1" applyBorder="1" applyAlignment="1" applyProtection="1">
      <alignment horizontal="right"/>
      <protection locked="0"/>
    </xf>
    <xf numFmtId="165" fontId="0" fillId="2" borderId="14" xfId="1" applyNumberFormat="1" applyFont="1" applyFill="1" applyBorder="1" applyAlignment="1" applyProtection="1">
      <alignment horizontal="right"/>
    </xf>
    <xf numFmtId="3" fontId="0" fillId="2" borderId="24" xfId="0" applyNumberFormat="1" applyFont="1" applyFill="1" applyBorder="1" applyAlignment="1" applyProtection="1">
      <alignment horizontal="right"/>
    </xf>
    <xf numFmtId="3" fontId="0" fillId="2" borderId="24" xfId="0" applyNumberFormat="1" applyFont="1" applyFill="1" applyBorder="1" applyAlignment="1" applyProtection="1">
      <alignment horizontal="right"/>
      <protection locked="0"/>
    </xf>
    <xf numFmtId="3" fontId="0" fillId="2" borderId="14" xfId="0" applyNumberFormat="1" applyFont="1" applyFill="1" applyBorder="1" applyAlignment="1" applyProtection="1">
      <alignment horizontal="right"/>
    </xf>
    <xf numFmtId="0" fontId="0" fillId="2" borderId="0" xfId="0" applyNumberFormat="1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Protection="1">
      <protection locked="0"/>
    </xf>
    <xf numFmtId="0" fontId="0" fillId="2" borderId="21" xfId="0" applyFont="1" applyFill="1" applyBorder="1" applyProtection="1"/>
    <xf numFmtId="0" fontId="0" fillId="2" borderId="22" xfId="0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</xf>
    <xf numFmtId="0" fontId="0" fillId="2" borderId="14" xfId="0" applyNumberFormat="1" applyFont="1" applyFill="1" applyBorder="1" applyAlignment="1" applyProtection="1">
      <alignment horizontal="center"/>
    </xf>
    <xf numFmtId="172" fontId="0" fillId="2" borderId="15" xfId="0" applyNumberFormat="1" applyFont="1" applyFill="1" applyBorder="1" applyAlignment="1" applyProtection="1">
      <alignment horizontal="center"/>
    </xf>
    <xf numFmtId="172" fontId="0" fillId="2" borderId="14" xfId="0" applyNumberFormat="1" applyFont="1" applyFill="1" applyBorder="1" applyAlignment="1" applyProtection="1">
      <alignment horizontal="center"/>
    </xf>
    <xf numFmtId="0" fontId="0" fillId="2" borderId="20" xfId="0" applyFont="1" applyFill="1" applyBorder="1" applyProtection="1"/>
    <xf numFmtId="9" fontId="0" fillId="2" borderId="1" xfId="1" applyFont="1" applyFill="1" applyBorder="1" applyAlignment="1" applyProtection="1">
      <alignment horizontal="right"/>
    </xf>
    <xf numFmtId="0" fontId="0" fillId="2" borderId="13" xfId="0" applyFont="1" applyFill="1" applyBorder="1" applyAlignment="1" applyProtection="1">
      <alignment horizontal="left"/>
    </xf>
    <xf numFmtId="0" fontId="0" fillId="2" borderId="16" xfId="0" applyFont="1" applyFill="1" applyBorder="1" applyAlignment="1" applyProtection="1">
      <alignment horizontal="center"/>
    </xf>
    <xf numFmtId="0" fontId="0" fillId="2" borderId="16" xfId="0" applyFont="1" applyFill="1" applyBorder="1" applyProtection="1"/>
    <xf numFmtId="0" fontId="0" fillId="2" borderId="17" xfId="0" applyFont="1" applyFill="1" applyBorder="1" applyProtection="1"/>
    <xf numFmtId="177" fontId="0" fillId="2" borderId="1" xfId="3" applyNumberFormat="1" applyFont="1" applyFill="1" applyBorder="1" applyAlignment="1" applyProtection="1">
      <alignment horizontal="right"/>
    </xf>
    <xf numFmtId="178" fontId="0" fillId="2" borderId="1" xfId="1" applyNumberFormat="1" applyFont="1" applyFill="1" applyBorder="1" applyProtection="1"/>
    <xf numFmtId="9" fontId="0" fillId="2" borderId="13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protection locked="0"/>
    </xf>
    <xf numFmtId="9" fontId="0" fillId="2" borderId="13" xfId="0" applyNumberFormat="1" applyFont="1" applyFill="1" applyBorder="1" applyProtection="1"/>
    <xf numFmtId="172" fontId="0" fillId="2" borderId="0" xfId="0" applyNumberFormat="1" applyFont="1" applyFill="1" applyBorder="1" applyAlignment="1" applyProtection="1">
      <alignment horizontal="left"/>
    </xf>
    <xf numFmtId="172" fontId="0" fillId="2" borderId="0" xfId="0" applyNumberFormat="1" applyFont="1" applyFill="1" applyBorder="1" applyAlignment="1" applyProtection="1">
      <alignment horizontal="left"/>
      <protection locked="0"/>
    </xf>
    <xf numFmtId="0" fontId="0" fillId="2" borderId="7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left"/>
    </xf>
    <xf numFmtId="3" fontId="0" fillId="2" borderId="18" xfId="0" applyNumberFormat="1" applyFont="1" applyFill="1" applyBorder="1" applyAlignment="1" applyProtection="1">
      <alignment horizontal="right"/>
    </xf>
    <xf numFmtId="3" fontId="0" fillId="2" borderId="20" xfId="0" applyNumberFormat="1" applyFont="1" applyFill="1" applyBorder="1" applyAlignment="1" applyProtection="1">
      <alignment horizontal="right"/>
    </xf>
    <xf numFmtId="3" fontId="0" fillId="2" borderId="12" xfId="0" applyNumberFormat="1" applyFont="1" applyFill="1" applyBorder="1" applyAlignment="1" applyProtection="1">
      <alignment horizontal="right"/>
      <protection locked="0"/>
    </xf>
    <xf numFmtId="3" fontId="0" fillId="2" borderId="22" xfId="0" applyNumberFormat="1" applyFont="1" applyFill="1" applyBorder="1" applyAlignment="1" applyProtection="1">
      <alignment horizontal="right"/>
    </xf>
    <xf numFmtId="3" fontId="0" fillId="2" borderId="12" xfId="0" applyNumberFormat="1" applyFont="1" applyFill="1" applyBorder="1" applyAlignment="1" applyProtection="1">
      <alignment horizontal="right"/>
    </xf>
    <xf numFmtId="1" fontId="18" fillId="2" borderId="0" xfId="0" applyNumberFormat="1" applyFont="1" applyFill="1" applyBorder="1"/>
    <xf numFmtId="1" fontId="11" fillId="2" borderId="0" xfId="0" applyNumberFormat="1" applyFont="1" applyFill="1" applyBorder="1"/>
    <xf numFmtId="1" fontId="11" fillId="2" borderId="18" xfId="0" applyNumberFormat="1" applyFont="1" applyFill="1" applyBorder="1" applyAlignment="1">
      <alignment horizontal="center"/>
    </xf>
    <xf numFmtId="1" fontId="11" fillId="2" borderId="19" xfId="0" applyNumberFormat="1" applyFont="1" applyFill="1" applyBorder="1" applyAlignment="1">
      <alignment horizontal="center"/>
    </xf>
    <xf numFmtId="1" fontId="11" fillId="2" borderId="20" xfId="0" applyNumberFormat="1" applyFont="1" applyFill="1" applyBorder="1" applyAlignment="1">
      <alignment horizontal="center"/>
    </xf>
    <xf numFmtId="1" fontId="11" fillId="2" borderId="21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Continuous"/>
    </xf>
    <xf numFmtId="1" fontId="11" fillId="2" borderId="13" xfId="0" applyNumberFormat="1" applyFont="1" applyFill="1" applyBorder="1" applyAlignment="1">
      <alignment horizontal="center"/>
    </xf>
    <xf numFmtId="1" fontId="11" fillId="2" borderId="16" xfId="0" applyNumberFormat="1" applyFont="1" applyFill="1" applyBorder="1" applyAlignment="1">
      <alignment horizontal="center"/>
    </xf>
    <xf numFmtId="1" fontId="11" fillId="2" borderId="17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left"/>
    </xf>
    <xf numFmtId="9" fontId="0" fillId="2" borderId="0" xfId="1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/>
    <xf numFmtId="3" fontId="0" fillId="2" borderId="1" xfId="0" applyNumberFormat="1" applyFont="1" applyFill="1" applyBorder="1" applyAlignment="1" applyProtection="1">
      <alignment horizontal="right"/>
    </xf>
    <xf numFmtId="2" fontId="0" fillId="2" borderId="15" xfId="0" applyNumberFormat="1" applyFont="1" applyFill="1" applyBorder="1" applyAlignment="1" applyProtection="1">
      <alignment horizontal="center"/>
    </xf>
    <xf numFmtId="2" fontId="0" fillId="2" borderId="14" xfId="0" applyNumberFormat="1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centerContinuous"/>
    </xf>
    <xf numFmtId="0" fontId="0" fillId="2" borderId="16" xfId="0" applyFont="1" applyFill="1" applyBorder="1" applyAlignment="1" applyProtection="1">
      <alignment horizontal="centerContinuous"/>
    </xf>
    <xf numFmtId="0" fontId="0" fillId="2" borderId="17" xfId="0" applyFont="1" applyFill="1" applyBorder="1" applyAlignment="1" applyProtection="1">
      <alignment horizontal="centerContinuous"/>
    </xf>
    <xf numFmtId="9" fontId="0" fillId="2" borderId="18" xfId="1" applyFont="1" applyFill="1" applyBorder="1" applyAlignment="1" applyProtection="1">
      <alignment horizontal="center"/>
    </xf>
    <xf numFmtId="9" fontId="0" fillId="2" borderId="21" xfId="1" applyFont="1" applyFill="1" applyBorder="1" applyAlignment="1" applyProtection="1">
      <alignment horizontal="center"/>
    </xf>
    <xf numFmtId="9" fontId="0" fillId="2" borderId="22" xfId="1" applyFont="1" applyFill="1" applyBorder="1" applyAlignment="1" applyProtection="1">
      <alignment horizontal="center"/>
    </xf>
    <xf numFmtId="3" fontId="0" fillId="2" borderId="15" xfId="0" applyNumberFormat="1" applyFont="1" applyFill="1" applyBorder="1" applyAlignment="1" applyProtection="1">
      <alignment horizontal="center"/>
    </xf>
    <xf numFmtId="3" fontId="0" fillId="2" borderId="24" xfId="0" applyNumberFormat="1" applyFont="1" applyFill="1" applyBorder="1" applyAlignment="1" applyProtection="1">
      <alignment horizontal="center"/>
    </xf>
    <xf numFmtId="3" fontId="0" fillId="2" borderId="14" xfId="0" applyNumberFormat="1" applyFont="1" applyFill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/>
    <xf numFmtId="2" fontId="11" fillId="2" borderId="0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3" fontId="11" fillId="2" borderId="24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>
      <alignment horizontal="centerContinuous"/>
    </xf>
    <xf numFmtId="0" fontId="11" fillId="2" borderId="15" xfId="0" applyFont="1" applyFill="1" applyBorder="1" applyAlignment="1">
      <alignment horizontal="centerContinuous"/>
    </xf>
    <xf numFmtId="0" fontId="11" fillId="2" borderId="0" xfId="0" applyNumberFormat="1" applyFont="1" applyFill="1" applyBorder="1" applyAlignment="1">
      <alignment horizontal="left"/>
    </xf>
    <xf numFmtId="0" fontId="11" fillId="2" borderId="17" xfId="0" applyNumberFormat="1" applyFont="1" applyFill="1" applyBorder="1" applyAlignment="1">
      <alignment horizontal="center"/>
    </xf>
    <xf numFmtId="2" fontId="11" fillId="2" borderId="18" xfId="0" applyNumberFormat="1" applyFont="1" applyFill="1" applyBorder="1" applyAlignment="1">
      <alignment horizontal="center"/>
    </xf>
    <xf numFmtId="2" fontId="11" fillId="2" borderId="19" xfId="0" applyNumberFormat="1" applyFont="1" applyFill="1" applyBorder="1" applyAlignment="1">
      <alignment horizontal="center"/>
    </xf>
    <xf numFmtId="2" fontId="11" fillId="2" borderId="20" xfId="0" applyNumberFormat="1" applyFont="1" applyFill="1" applyBorder="1" applyAlignment="1">
      <alignment horizontal="center"/>
    </xf>
    <xf numFmtId="2" fontId="11" fillId="2" borderId="22" xfId="0" applyNumberFormat="1" applyFont="1" applyFill="1" applyBorder="1" applyAlignment="1">
      <alignment horizontal="center"/>
    </xf>
    <xf numFmtId="2" fontId="11" fillId="2" borderId="23" xfId="0" applyNumberFormat="1" applyFont="1" applyFill="1" applyBorder="1" applyAlignment="1">
      <alignment horizontal="center"/>
    </xf>
    <xf numFmtId="2" fontId="11" fillId="2" borderId="12" xfId="0" applyNumberFormat="1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Continuous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7" xfId="0" applyFont="1" applyFill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left"/>
    </xf>
    <xf numFmtId="0" fontId="0" fillId="2" borderId="0" xfId="0" applyFont="1" applyFill="1" applyBorder="1" applyAlignment="1">
      <alignment horizontal="left" vertical="top" wrapText="1"/>
    </xf>
    <xf numFmtId="3" fontId="0" fillId="2" borderId="0" xfId="3" applyNumberFormat="1" applyFont="1" applyFill="1" applyBorder="1" applyAlignment="1">
      <alignment horizontal="left"/>
    </xf>
    <xf numFmtId="0" fontId="0" fillId="0" borderId="0" xfId="0" applyFont="1" applyBorder="1" applyAlignment="1" applyProtection="1">
      <alignment horizontal="left"/>
      <protection locked="0"/>
    </xf>
    <xf numFmtId="3" fontId="0" fillId="2" borderId="0" xfId="0" applyNumberFormat="1" applyFont="1" applyFill="1" applyBorder="1" applyAlignment="1">
      <alignment horizontal="left"/>
    </xf>
    <xf numFmtId="3" fontId="0" fillId="2" borderId="0" xfId="3" applyNumberFormat="1" applyFont="1" applyFill="1" applyBorder="1" applyAlignment="1">
      <alignment horizontal="right" vertical="top"/>
    </xf>
    <xf numFmtId="3" fontId="0" fillId="2" borderId="0" xfId="0" applyNumberFormat="1" applyFont="1" applyFill="1" applyBorder="1" applyAlignment="1">
      <alignment horizontal="right" vertical="top" wrapText="1"/>
    </xf>
    <xf numFmtId="3" fontId="0" fillId="2" borderId="0" xfId="3" applyNumberFormat="1" applyFont="1" applyFill="1" applyBorder="1" applyAlignment="1">
      <alignment horizontal="right"/>
    </xf>
    <xf numFmtId="0" fontId="0" fillId="2" borderId="19" xfId="0" applyFont="1" applyFill="1" applyBorder="1" applyAlignment="1" applyProtection="1">
      <alignment horizontal="left"/>
      <protection locked="0"/>
    </xf>
    <xf numFmtId="0" fontId="0" fillId="2" borderId="19" xfId="0" applyFont="1" applyFill="1" applyBorder="1" applyAlignment="1" applyProtection="1">
      <alignment horizontal="left"/>
    </xf>
    <xf numFmtId="0" fontId="0" fillId="2" borderId="20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right"/>
      <protection locked="0"/>
    </xf>
    <xf numFmtId="0" fontId="0" fillId="2" borderId="23" xfId="0" applyFont="1" applyFill="1" applyBorder="1" applyAlignment="1" applyProtection="1">
      <alignment horizontal="right"/>
    </xf>
    <xf numFmtId="0" fontId="0" fillId="2" borderId="12" xfId="0" applyFont="1" applyFill="1" applyBorder="1" applyAlignment="1" applyProtection="1">
      <alignment horizontal="right"/>
    </xf>
    <xf numFmtId="0" fontId="0" fillId="2" borderId="17" xfId="0" applyFont="1" applyFill="1" applyBorder="1" applyAlignment="1" applyProtection="1">
      <alignment horizontal="left"/>
    </xf>
    <xf numFmtId="3" fontId="0" fillId="2" borderId="19" xfId="0" applyNumberFormat="1" applyFont="1" applyFill="1" applyBorder="1" applyAlignment="1">
      <alignment horizontal="right"/>
    </xf>
    <xf numFmtId="3" fontId="0" fillId="2" borderId="20" xfId="0" applyNumberFormat="1" applyFont="1" applyFill="1" applyBorder="1" applyAlignment="1">
      <alignment horizontal="right"/>
    </xf>
    <xf numFmtId="3" fontId="0" fillId="2" borderId="25" xfId="0" applyNumberFormat="1" applyFont="1" applyFill="1" applyBorder="1" applyAlignment="1">
      <alignment horizontal="right" vertical="top" wrapText="1"/>
    </xf>
    <xf numFmtId="3" fontId="0" fillId="2" borderId="25" xfId="3" applyNumberFormat="1" applyFont="1" applyFill="1" applyBorder="1" applyAlignment="1">
      <alignment horizontal="right"/>
    </xf>
    <xf numFmtId="3" fontId="0" fillId="2" borderId="23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Alignment="1">
      <alignment horizontal="center" vertical="top"/>
    </xf>
    <xf numFmtId="0" fontId="0" fillId="2" borderId="9" xfId="0" applyFont="1" applyFill="1" applyBorder="1" applyAlignment="1" applyProtection="1">
      <alignment horizontal="left"/>
      <protection locked="0"/>
    </xf>
    <xf numFmtId="0" fontId="0" fillId="2" borderId="10" xfId="0" applyFont="1" applyFill="1" applyBorder="1" applyAlignment="1" applyProtection="1">
      <alignment horizontal="left"/>
    </xf>
    <xf numFmtId="165" fontId="0" fillId="2" borderId="0" xfId="0" applyNumberFormat="1" applyFont="1" applyFill="1" applyBorder="1" applyAlignment="1">
      <alignment horizontal="left"/>
    </xf>
    <xf numFmtId="3" fontId="0" fillId="2" borderId="0" xfId="0" applyNumberFormat="1" applyFont="1" applyFill="1" applyBorder="1" applyAlignment="1" applyProtection="1">
      <alignment horizontal="right"/>
      <protection locked="0"/>
    </xf>
    <xf numFmtId="3" fontId="0" fillId="2" borderId="0" xfId="0" applyNumberFormat="1" applyFont="1" applyFill="1" applyBorder="1" applyAlignment="1" applyProtection="1">
      <alignment horizontal="left"/>
      <protection locked="0"/>
    </xf>
    <xf numFmtId="3" fontId="0" fillId="2" borderId="0" xfId="0" applyNumberFormat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horizontal="right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 applyProtection="1">
      <alignment horizontal="center"/>
    </xf>
    <xf numFmtId="0" fontId="0" fillId="2" borderId="15" xfId="0" applyNumberFormat="1" applyFont="1" applyFill="1" applyBorder="1" applyAlignment="1">
      <alignment horizontal="center" vertical="center"/>
    </xf>
    <xf numFmtId="0" fontId="0" fillId="2" borderId="24" xfId="0" applyNumberFormat="1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>
      <alignment horizontal="center" vertical="center"/>
    </xf>
    <xf numFmtId="3" fontId="0" fillId="2" borderId="18" xfId="0" applyNumberFormat="1" applyFont="1" applyFill="1" applyBorder="1" applyAlignment="1" applyProtection="1">
      <alignment horizontal="centerContinuous"/>
      <protection locked="0"/>
    </xf>
    <xf numFmtId="3" fontId="0" fillId="2" borderId="19" xfId="0" applyNumberFormat="1" applyFont="1" applyFill="1" applyBorder="1" applyAlignment="1" applyProtection="1">
      <alignment horizontal="centerContinuous"/>
      <protection locked="0"/>
    </xf>
    <xf numFmtId="3" fontId="0" fillId="2" borderId="19" xfId="0" applyNumberFormat="1" applyFont="1" applyFill="1" applyBorder="1" applyAlignment="1" applyProtection="1">
      <alignment horizontal="centerContinuous"/>
    </xf>
    <xf numFmtId="3" fontId="0" fillId="2" borderId="20" xfId="0" applyNumberFormat="1" applyFont="1" applyFill="1" applyBorder="1" applyAlignment="1" applyProtection="1">
      <alignment horizontal="centerContinuous"/>
      <protection locked="0"/>
    </xf>
    <xf numFmtId="3" fontId="0" fillId="2" borderId="23" xfId="0" applyNumberFormat="1" applyFont="1" applyFill="1" applyBorder="1" applyAlignment="1" applyProtection="1">
      <alignment horizontal="right"/>
    </xf>
    <xf numFmtId="3" fontId="0" fillId="2" borderId="18" xfId="0" applyNumberFormat="1" applyFont="1" applyFill="1" applyBorder="1" applyAlignment="1">
      <alignment horizontal="right" vertical="center"/>
    </xf>
    <xf numFmtId="3" fontId="0" fillId="2" borderId="19" xfId="3" applyNumberFormat="1" applyFont="1" applyFill="1" applyBorder="1" applyAlignment="1">
      <alignment horizontal="right"/>
    </xf>
    <xf numFmtId="3" fontId="0" fillId="2" borderId="20" xfId="3" applyNumberFormat="1" applyFont="1" applyFill="1" applyBorder="1" applyAlignment="1">
      <alignment horizontal="right"/>
    </xf>
    <xf numFmtId="3" fontId="0" fillId="2" borderId="21" xfId="0" applyNumberFormat="1" applyFont="1" applyFill="1" applyBorder="1" applyAlignment="1">
      <alignment horizontal="right" vertical="center"/>
    </xf>
    <xf numFmtId="3" fontId="0" fillId="2" borderId="22" xfId="0" applyNumberFormat="1" applyFont="1" applyFill="1" applyBorder="1" applyAlignment="1">
      <alignment horizontal="right" vertical="center"/>
    </xf>
    <xf numFmtId="3" fontId="0" fillId="2" borderId="23" xfId="3" applyNumberFormat="1" applyFont="1" applyFill="1" applyBorder="1" applyAlignment="1">
      <alignment horizontal="right"/>
    </xf>
    <xf numFmtId="3" fontId="0" fillId="2" borderId="12" xfId="3" applyNumberFormat="1" applyFont="1" applyFill="1" applyBorder="1" applyAlignment="1">
      <alignment horizontal="right"/>
    </xf>
    <xf numFmtId="0" fontId="0" fillId="2" borderId="15" xfId="0" applyNumberFormat="1" applyFont="1" applyFill="1" applyBorder="1" applyAlignment="1">
      <alignment horizontal="center"/>
    </xf>
    <xf numFmtId="0" fontId="0" fillId="2" borderId="14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centerContinuous"/>
    </xf>
    <xf numFmtId="3" fontId="0" fillId="2" borderId="19" xfId="0" applyNumberFormat="1" applyFont="1" applyFill="1" applyBorder="1" applyAlignment="1">
      <alignment horizontal="centerContinuous"/>
    </xf>
    <xf numFmtId="3" fontId="0" fillId="2" borderId="20" xfId="0" applyNumberFormat="1" applyFont="1" applyFill="1" applyBorder="1" applyAlignment="1">
      <alignment horizontal="centerContinuous"/>
    </xf>
    <xf numFmtId="3" fontId="0" fillId="2" borderId="22" xfId="0" applyNumberFormat="1" applyFont="1" applyFill="1" applyBorder="1" applyAlignment="1">
      <alignment horizontal="right"/>
    </xf>
    <xf numFmtId="179" fontId="0" fillId="2" borderId="18" xfId="0" applyNumberFormat="1" applyFont="1" applyFill="1" applyBorder="1" applyAlignment="1">
      <alignment horizontal="right"/>
    </xf>
    <xf numFmtId="179" fontId="0" fillId="2" borderId="19" xfId="0" applyNumberFormat="1" applyFont="1" applyFill="1" applyBorder="1" applyAlignment="1">
      <alignment horizontal="right"/>
    </xf>
    <xf numFmtId="179" fontId="0" fillId="2" borderId="20" xfId="0" applyNumberFormat="1" applyFont="1" applyFill="1" applyBorder="1" applyAlignment="1">
      <alignment horizontal="right"/>
    </xf>
    <xf numFmtId="179" fontId="0" fillId="2" borderId="21" xfId="0" applyNumberFormat="1" applyFont="1" applyFill="1" applyBorder="1" applyAlignment="1">
      <alignment horizontal="right"/>
    </xf>
    <xf numFmtId="179" fontId="0" fillId="2" borderId="25" xfId="0" applyNumberFormat="1" applyFont="1" applyFill="1" applyBorder="1" applyAlignment="1">
      <alignment horizontal="right"/>
    </xf>
    <xf numFmtId="179" fontId="0" fillId="2" borderId="22" xfId="0" applyNumberFormat="1" applyFont="1" applyFill="1" applyBorder="1" applyAlignment="1">
      <alignment horizontal="right"/>
    </xf>
    <xf numFmtId="179" fontId="0" fillId="2" borderId="23" xfId="0" applyNumberFormat="1" applyFont="1" applyFill="1" applyBorder="1" applyAlignment="1">
      <alignment horizontal="right"/>
    </xf>
    <xf numFmtId="179" fontId="0" fillId="2" borderId="12" xfId="0" applyNumberFormat="1" applyFont="1" applyFill="1" applyBorder="1" applyAlignment="1">
      <alignment horizontal="right"/>
    </xf>
    <xf numFmtId="0" fontId="0" fillId="2" borderId="24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3" fontId="0" fillId="2" borderId="13" xfId="0" applyNumberFormat="1" applyFont="1" applyFill="1" applyBorder="1" applyAlignment="1">
      <alignment horizontal="left"/>
    </xf>
    <xf numFmtId="3" fontId="0" fillId="2" borderId="16" xfId="0" applyNumberFormat="1" applyFont="1" applyFill="1" applyBorder="1" applyAlignment="1">
      <alignment horizontal="left"/>
    </xf>
    <xf numFmtId="3" fontId="0" fillId="2" borderId="17" xfId="0" applyNumberFormat="1" applyFont="1" applyFill="1" applyBorder="1" applyAlignment="1">
      <alignment horizontal="left"/>
    </xf>
    <xf numFmtId="172" fontId="0" fillId="2" borderId="1" xfId="0" applyNumberFormat="1" applyFont="1" applyFill="1" applyBorder="1" applyAlignment="1">
      <alignment horizontal="right"/>
    </xf>
    <xf numFmtId="0" fontId="0" fillId="2" borderId="7" xfId="0" applyFont="1" applyFill="1" applyBorder="1" applyAlignment="1">
      <alignment wrapText="1"/>
    </xf>
    <xf numFmtId="0" fontId="0" fillId="2" borderId="7" xfId="0" applyFont="1" applyFill="1" applyBorder="1" applyAlignment="1" applyProtection="1">
      <protection locked="0"/>
    </xf>
    <xf numFmtId="3" fontId="0" fillId="2" borderId="7" xfId="3" applyNumberFormat="1" applyFont="1" applyFill="1" applyBorder="1" applyAlignment="1"/>
    <xf numFmtId="0" fontId="2" fillId="2" borderId="0" xfId="0" applyFont="1" applyFill="1" applyBorder="1" applyAlignment="1">
      <alignment horizontal="center"/>
    </xf>
    <xf numFmtId="0" fontId="11" fillId="2" borderId="18" xfId="0" applyNumberFormat="1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right"/>
    </xf>
    <xf numFmtId="0" fontId="11" fillId="2" borderId="19" xfId="0" applyNumberFormat="1" applyFont="1" applyFill="1" applyBorder="1" applyAlignment="1">
      <alignment horizontal="left"/>
    </xf>
    <xf numFmtId="0" fontId="0" fillId="2" borderId="19" xfId="0" applyFont="1" applyFill="1" applyBorder="1" applyAlignment="1" applyProtection="1">
      <alignment horizontal="centerContinuous"/>
    </xf>
    <xf numFmtId="0" fontId="0" fillId="2" borderId="20" xfId="0" applyFont="1" applyFill="1" applyBorder="1" applyAlignment="1" applyProtection="1">
      <alignment horizontal="centerContinuous"/>
    </xf>
    <xf numFmtId="0" fontId="11" fillId="2" borderId="18" xfId="0" applyNumberFormat="1" applyFont="1" applyFill="1" applyBorder="1" applyAlignment="1">
      <alignment horizontal="centerContinuous"/>
    </xf>
    <xf numFmtId="3" fontId="0" fillId="2" borderId="23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Continuous"/>
    </xf>
    <xf numFmtId="3" fontId="2" fillId="2" borderId="0" xfId="0" applyNumberFormat="1" applyFont="1" applyFill="1" applyBorder="1" applyAlignment="1">
      <alignment horizontal="center"/>
    </xf>
    <xf numFmtId="10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 applyProtection="1">
      <alignment horizontal="center"/>
      <protection locked="0"/>
    </xf>
    <xf numFmtId="9" fontId="0" fillId="2" borderId="14" xfId="0" applyNumberFormat="1" applyFont="1" applyFill="1" applyBorder="1" applyAlignment="1" applyProtection="1">
      <alignment horizontal="center"/>
      <protection locked="0"/>
    </xf>
    <xf numFmtId="179" fontId="0" fillId="2" borderId="15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0" fillId="2" borderId="13" xfId="0" quotePrefix="1" applyNumberFormat="1" applyFont="1" applyFill="1" applyBorder="1" applyAlignment="1">
      <alignment horizontal="centerContinuous"/>
    </xf>
    <xf numFmtId="3" fontId="0" fillId="2" borderId="16" xfId="0" applyNumberFormat="1" applyFont="1" applyFill="1" applyBorder="1" applyAlignment="1">
      <alignment horizontal="centerContinuous"/>
    </xf>
    <xf numFmtId="3" fontId="0" fillId="2" borderId="17" xfId="0" applyNumberFormat="1" applyFont="1" applyFill="1" applyBorder="1" applyAlignment="1">
      <alignment horizontal="centerContinuous"/>
    </xf>
    <xf numFmtId="0" fontId="0" fillId="2" borderId="13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centerContinuous"/>
    </xf>
    <xf numFmtId="0" fontId="2" fillId="2" borderId="17" xfId="0" applyFont="1" applyFill="1" applyBorder="1" applyAlignment="1">
      <alignment horizontal="centerContinuous"/>
    </xf>
    <xf numFmtId="3" fontId="0" fillId="2" borderId="22" xfId="0" applyNumberFormat="1" applyFont="1" applyFill="1" applyBorder="1" applyAlignment="1">
      <alignment horizontal="left"/>
    </xf>
    <xf numFmtId="10" fontId="0" fillId="2" borderId="1" xfId="0" applyNumberFormat="1" applyFont="1" applyFill="1" applyBorder="1" applyAlignment="1" applyProtection="1">
      <alignment horizontal="right"/>
      <protection locked="0"/>
    </xf>
    <xf numFmtId="179" fontId="0" fillId="2" borderId="1" xfId="0" applyNumberFormat="1" applyFont="1" applyFill="1" applyBorder="1" applyAlignment="1" applyProtection="1">
      <alignment horizontal="center"/>
      <protection locked="0"/>
    </xf>
    <xf numFmtId="3" fontId="11" fillId="2" borderId="18" xfId="0" applyNumberFormat="1" applyFont="1" applyFill="1" applyBorder="1" applyAlignment="1">
      <alignment horizontal="right"/>
    </xf>
    <xf numFmtId="3" fontId="11" fillId="2" borderId="21" xfId="0" applyNumberFormat="1" applyFont="1" applyFill="1" applyBorder="1" applyAlignment="1">
      <alignment horizontal="right"/>
    </xf>
    <xf numFmtId="3" fontId="11" fillId="2" borderId="22" xfId="0" applyNumberFormat="1" applyFont="1" applyFill="1" applyBorder="1" applyAlignment="1">
      <alignment horizontal="right"/>
    </xf>
    <xf numFmtId="3" fontId="11" fillId="2" borderId="17" xfId="0" applyNumberFormat="1" applyFont="1" applyFill="1" applyBorder="1" applyAlignment="1">
      <alignment horizontal="right"/>
    </xf>
    <xf numFmtId="3" fontId="0" fillId="2" borderId="23" xfId="0" applyNumberFormat="1" applyFont="1" applyFill="1" applyBorder="1" applyAlignment="1" applyProtection="1">
      <alignment horizontal="right"/>
      <protection locked="0"/>
    </xf>
    <xf numFmtId="0" fontId="18" fillId="2" borderId="7" xfId="0" applyFont="1" applyFill="1" applyBorder="1"/>
    <xf numFmtId="166" fontId="18" fillId="2" borderId="7" xfId="3" applyNumberFormat="1" applyFont="1" applyFill="1" applyBorder="1"/>
    <xf numFmtId="0" fontId="2" fillId="2" borderId="7" xfId="0" applyFont="1" applyFill="1" applyBorder="1"/>
    <xf numFmtId="166" fontId="2" fillId="2" borderId="7" xfId="3" applyNumberFormat="1" applyFont="1" applyFill="1" applyBorder="1"/>
    <xf numFmtId="0" fontId="5" fillId="2" borderId="8" xfId="0" applyFont="1" applyFill="1" applyBorder="1" applyAlignment="1" applyProtection="1">
      <alignment horizontal="center"/>
    </xf>
    <xf numFmtId="0" fontId="17" fillId="2" borderId="9" xfId="4" applyFont="1" applyFill="1" applyBorder="1" applyAlignment="1">
      <alignment horizontal="left" vertical="top"/>
    </xf>
    <xf numFmtId="0" fontId="16" fillId="2" borderId="9" xfId="4" applyFont="1" applyFill="1" applyBorder="1" applyAlignment="1">
      <alignment horizontal="left" vertical="top"/>
    </xf>
    <xf numFmtId="0" fontId="2" fillId="2" borderId="9" xfId="0" applyFont="1" applyFill="1" applyBorder="1"/>
    <xf numFmtId="169" fontId="11" fillId="2" borderId="9" xfId="0" applyNumberFormat="1" applyFont="1" applyFill="1" applyBorder="1" applyAlignment="1">
      <alignment horizontal="left" vertical="top" wrapText="1"/>
    </xf>
    <xf numFmtId="170" fontId="11" fillId="2" borderId="9" xfId="0" applyNumberFormat="1" applyFont="1" applyFill="1" applyBorder="1" applyAlignment="1">
      <alignment vertical="top" wrapText="1"/>
    </xf>
    <xf numFmtId="166" fontId="2" fillId="2" borderId="10" xfId="3" applyNumberFormat="1" applyFont="1" applyFill="1" applyBorder="1"/>
    <xf numFmtId="0" fontId="11" fillId="2" borderId="0" xfId="0" applyFont="1" applyFill="1" applyBorder="1" applyAlignment="1" applyProtection="1">
      <alignment horizontal="left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3" fontId="0" fillId="2" borderId="0" xfId="0" applyNumberFormat="1" applyFont="1" applyFill="1" applyBorder="1" applyAlignment="1" applyProtection="1">
      <alignment horizontal="center"/>
      <protection locked="0"/>
    </xf>
    <xf numFmtId="1" fontId="11" fillId="2" borderId="15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vertical="center"/>
    </xf>
    <xf numFmtId="179" fontId="0" fillId="2" borderId="20" xfId="0" applyNumberFormat="1" applyFont="1" applyFill="1" applyBorder="1" applyAlignment="1" applyProtection="1">
      <alignment horizontal="center"/>
      <protection locked="0"/>
    </xf>
    <xf numFmtId="179" fontId="0" fillId="2" borderId="25" xfId="0" applyNumberFormat="1" applyFont="1" applyFill="1" applyBorder="1" applyAlignment="1" applyProtection="1">
      <alignment horizontal="center"/>
      <protection locked="0"/>
    </xf>
    <xf numFmtId="179" fontId="0" fillId="2" borderId="12" xfId="0" applyNumberFormat="1" applyFont="1" applyFill="1" applyBorder="1" applyAlignment="1" applyProtection="1">
      <alignment horizontal="center"/>
      <protection locked="0"/>
    </xf>
    <xf numFmtId="3" fontId="11" fillId="2" borderId="18" xfId="4" applyNumberFormat="1" applyFont="1" applyFill="1" applyBorder="1" applyAlignment="1">
      <alignment horizontal="center" vertical="top" wrapText="1"/>
    </xf>
    <xf numFmtId="179" fontId="11" fillId="2" borderId="20" xfId="0" applyNumberFormat="1" applyFont="1" applyFill="1" applyBorder="1" applyAlignment="1">
      <alignment horizontal="center"/>
    </xf>
    <xf numFmtId="3" fontId="11" fillId="2" borderId="21" xfId="4" applyNumberFormat="1" applyFont="1" applyFill="1" applyBorder="1" applyAlignment="1">
      <alignment horizontal="center" vertical="top" wrapText="1"/>
    </xf>
    <xf numFmtId="179" fontId="11" fillId="2" borderId="25" xfId="0" applyNumberFormat="1" applyFont="1" applyFill="1" applyBorder="1" applyAlignment="1">
      <alignment horizontal="center"/>
    </xf>
    <xf numFmtId="3" fontId="11" fillId="2" borderId="22" xfId="4" applyNumberFormat="1" applyFont="1" applyFill="1" applyBorder="1" applyAlignment="1">
      <alignment horizontal="center" vertical="top" wrapText="1"/>
    </xf>
    <xf numFmtId="179" fontId="11" fillId="2" borderId="12" xfId="0" applyNumberFormat="1" applyFont="1" applyFill="1" applyBorder="1" applyAlignment="1">
      <alignment horizontal="center"/>
    </xf>
    <xf numFmtId="0" fontId="11" fillId="2" borderId="20" xfId="0" applyNumberFormat="1" applyFont="1" applyFill="1" applyBorder="1" applyAlignment="1" applyProtection="1">
      <alignment horizontal="center"/>
      <protection locked="0"/>
    </xf>
    <xf numFmtId="3" fontId="11" fillId="2" borderId="12" xfId="0" applyNumberFormat="1" applyFont="1" applyFill="1" applyBorder="1" applyAlignment="1" applyProtection="1">
      <alignment horizontal="center"/>
      <protection locked="0"/>
    </xf>
    <xf numFmtId="0" fontId="11" fillId="2" borderId="18" xfId="4" applyNumberFormat="1" applyFont="1" applyFill="1" applyBorder="1" applyAlignment="1">
      <alignment horizontal="center" vertical="top" wrapText="1"/>
    </xf>
    <xf numFmtId="0" fontId="11" fillId="2" borderId="20" xfId="0" applyNumberFormat="1" applyFont="1" applyFill="1" applyBorder="1" applyAlignment="1" applyProtection="1">
      <alignment horizontal="center"/>
    </xf>
    <xf numFmtId="3" fontId="11" fillId="2" borderId="12" xfId="0" applyNumberFormat="1" applyFont="1" applyFill="1" applyBorder="1" applyAlignment="1">
      <alignment horizontal="center"/>
    </xf>
    <xf numFmtId="0" fontId="11" fillId="2" borderId="13" xfId="0" applyFont="1" applyFill="1" applyBorder="1" applyAlignment="1" applyProtection="1">
      <alignment horizontal="centerContinuous"/>
    </xf>
    <xf numFmtId="0" fontId="11" fillId="2" borderId="17" xfId="0" applyFont="1" applyFill="1" applyBorder="1" applyAlignment="1" applyProtection="1">
      <alignment horizontal="centerContinuous"/>
    </xf>
    <xf numFmtId="0" fontId="11" fillId="2" borderId="0" xfId="0" applyFont="1" applyFill="1" applyBorder="1" applyAlignment="1" applyProtection="1">
      <alignment horizontal="left"/>
      <protection locked="0"/>
    </xf>
    <xf numFmtId="1" fontId="11" fillId="2" borderId="0" xfId="0" applyNumberFormat="1" applyFont="1" applyFill="1" applyBorder="1" applyAlignment="1">
      <alignment horizontal="left"/>
    </xf>
    <xf numFmtId="3" fontId="11" fillId="2" borderId="0" xfId="0" applyNumberFormat="1" applyFont="1" applyFill="1" applyBorder="1" applyAlignment="1">
      <alignment horizontal="left"/>
    </xf>
    <xf numFmtId="3" fontId="11" fillId="2" borderId="1" xfId="0" applyNumberFormat="1" applyFont="1" applyFill="1" applyBorder="1" applyAlignment="1">
      <alignment horizontal="right"/>
    </xf>
    <xf numFmtId="0" fontId="11" fillId="2" borderId="16" xfId="0" applyNumberFormat="1" applyFont="1" applyFill="1" applyBorder="1" applyAlignment="1">
      <alignment horizontal="left"/>
    </xf>
    <xf numFmtId="0" fontId="0" fillId="2" borderId="16" xfId="0" applyFon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167" fontId="17" fillId="2" borderId="19" xfId="4" applyNumberFormat="1" applyFont="1" applyFill="1" applyBorder="1" applyAlignment="1">
      <alignment horizontal="right" vertical="top" wrapText="1"/>
    </xf>
    <xf numFmtId="1" fontId="11" fillId="2" borderId="16" xfId="0" applyNumberFormat="1" applyFont="1" applyFill="1" applyBorder="1" applyAlignment="1">
      <alignment horizontal="left"/>
    </xf>
    <xf numFmtId="168" fontId="17" fillId="2" borderId="16" xfId="4" applyNumberFormat="1" applyFont="1" applyFill="1" applyBorder="1" applyAlignment="1">
      <alignment horizontal="right" vertical="top" wrapText="1"/>
    </xf>
    <xf numFmtId="0" fontId="2" fillId="2" borderId="17" xfId="0" applyFont="1" applyFill="1" applyBorder="1"/>
    <xf numFmtId="0" fontId="11" fillId="2" borderId="16" xfId="4" applyFont="1" applyFill="1" applyBorder="1" applyAlignment="1">
      <alignment horizontal="right" vertical="top" wrapText="1"/>
    </xf>
    <xf numFmtId="9" fontId="11" fillId="2" borderId="15" xfId="1" applyFont="1" applyFill="1" applyBorder="1" applyAlignment="1">
      <alignment horizontal="right"/>
    </xf>
    <xf numFmtId="179" fontId="11" fillId="2" borderId="1" xfId="0" applyNumberFormat="1" applyFont="1" applyFill="1" applyBorder="1" applyAlignment="1">
      <alignment horizontal="right"/>
    </xf>
    <xf numFmtId="169" fontId="17" fillId="2" borderId="0" xfId="4" applyNumberFormat="1" applyFont="1" applyFill="1" applyBorder="1" applyAlignment="1">
      <alignment horizontal="center" vertical="top" wrapText="1"/>
    </xf>
    <xf numFmtId="0" fontId="11" fillId="2" borderId="0" xfId="0" applyNumberFormat="1" applyFont="1" applyFill="1" applyBorder="1" applyAlignment="1" applyProtection="1">
      <alignment horizontal="left"/>
    </xf>
    <xf numFmtId="3" fontId="11" fillId="2" borderId="0" xfId="4" applyNumberFormat="1" applyFont="1" applyFill="1" applyBorder="1" applyAlignment="1">
      <alignment horizontal="left" vertical="top"/>
    </xf>
    <xf numFmtId="170" fontId="17" fillId="2" borderId="0" xfId="4" applyNumberFormat="1" applyFont="1" applyFill="1" applyBorder="1" applyAlignment="1">
      <alignment horizontal="left" vertical="top"/>
    </xf>
    <xf numFmtId="3" fontId="0" fillId="2" borderId="13" xfId="0" applyNumberFormat="1" applyFont="1" applyFill="1" applyBorder="1" applyAlignment="1" applyProtection="1">
      <alignment horizontal="left"/>
      <protection locked="0"/>
    </xf>
    <xf numFmtId="3" fontId="0" fillId="2" borderId="16" xfId="0" applyNumberFormat="1" applyFont="1" applyFill="1" applyBorder="1" applyAlignment="1" applyProtection="1">
      <alignment horizontal="left"/>
      <protection locked="0"/>
    </xf>
    <xf numFmtId="3" fontId="11" fillId="2" borderId="16" xfId="4" applyNumberFormat="1" applyFont="1" applyFill="1" applyBorder="1" applyAlignment="1">
      <alignment horizontal="left" vertical="top"/>
    </xf>
    <xf numFmtId="3" fontId="11" fillId="2" borderId="16" xfId="0" applyNumberFormat="1" applyFont="1" applyFill="1" applyBorder="1" applyAlignment="1">
      <alignment horizontal="left"/>
    </xf>
    <xf numFmtId="170" fontId="17" fillId="2" borderId="16" xfId="4" applyNumberFormat="1" applyFont="1" applyFill="1" applyBorder="1" applyAlignment="1">
      <alignment horizontal="center" vertical="top" wrapText="1"/>
    </xf>
    <xf numFmtId="170" fontId="17" fillId="2" borderId="17" xfId="4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left"/>
      <protection locked="0"/>
    </xf>
    <xf numFmtId="9" fontId="0" fillId="2" borderId="1" xfId="1" applyFont="1" applyFill="1" applyBorder="1" applyAlignment="1" applyProtection="1">
      <alignment horizontal="center"/>
      <protection locked="0"/>
    </xf>
    <xf numFmtId="0" fontId="11" fillId="2" borderId="14" xfId="4" applyFont="1" applyFill="1" applyBorder="1" applyAlignment="1">
      <alignment horizontal="center" vertical="top"/>
    </xf>
    <xf numFmtId="0" fontId="11" fillId="2" borderId="13" xfId="4" applyFont="1" applyFill="1" applyBorder="1" applyAlignment="1">
      <alignment horizontal="center" vertical="top"/>
    </xf>
    <xf numFmtId="0" fontId="11" fillId="2" borderId="16" xfId="0" applyFont="1" applyFill="1" applyBorder="1" applyAlignment="1" applyProtection="1">
      <alignment horizontal="center"/>
    </xf>
    <xf numFmtId="0" fontId="11" fillId="2" borderId="17" xfId="0" applyFont="1" applyFill="1" applyBorder="1" applyAlignment="1" applyProtection="1">
      <alignment horizontal="center"/>
    </xf>
    <xf numFmtId="0" fontId="11" fillId="2" borderId="16" xfId="0" applyFont="1" applyFill="1" applyBorder="1" applyAlignment="1" applyProtection="1">
      <alignment horizontal="centerContinuous"/>
    </xf>
    <xf numFmtId="3" fontId="11" fillId="2" borderId="21" xfId="0" applyNumberFormat="1" applyFont="1" applyFill="1" applyBorder="1" applyAlignment="1" applyProtection="1">
      <alignment horizontal="center"/>
      <protection locked="0"/>
    </xf>
    <xf numFmtId="3" fontId="11" fillId="2" borderId="25" xfId="4" applyNumberFormat="1" applyFont="1" applyFill="1" applyBorder="1" applyAlignment="1">
      <alignment horizontal="center" vertical="top"/>
    </xf>
    <xf numFmtId="3" fontId="0" fillId="2" borderId="22" xfId="0" applyNumberFormat="1" applyFont="1" applyFill="1" applyBorder="1" applyAlignment="1" applyProtection="1">
      <alignment horizontal="center"/>
      <protection locked="0"/>
    </xf>
    <xf numFmtId="3" fontId="0" fillId="2" borderId="23" xfId="0" applyNumberFormat="1" applyFont="1" applyFill="1" applyBorder="1" applyAlignment="1" applyProtection="1">
      <alignment horizontal="center"/>
      <protection locked="0"/>
    </xf>
    <xf numFmtId="3" fontId="11" fillId="2" borderId="12" xfId="4" applyNumberFormat="1" applyFont="1" applyFill="1" applyBorder="1" applyAlignment="1">
      <alignment horizontal="center" vertical="top"/>
    </xf>
    <xf numFmtId="3" fontId="11" fillId="2" borderId="18" xfId="0" applyNumberFormat="1" applyFont="1" applyFill="1" applyBorder="1" applyAlignment="1" applyProtection="1">
      <alignment horizontal="center"/>
      <protection locked="0"/>
    </xf>
    <xf numFmtId="3" fontId="11" fillId="2" borderId="19" xfId="0" applyNumberFormat="1" applyFont="1" applyFill="1" applyBorder="1" applyAlignment="1" applyProtection="1">
      <alignment horizontal="center"/>
      <protection locked="0"/>
    </xf>
    <xf numFmtId="3" fontId="11" fillId="2" borderId="20" xfId="4" applyNumberFormat="1" applyFont="1" applyFill="1" applyBorder="1" applyAlignment="1">
      <alignment horizontal="center" vertical="top"/>
    </xf>
    <xf numFmtId="0" fontId="11" fillId="2" borderId="24" xfId="4" applyFont="1" applyFill="1" applyBorder="1" applyAlignment="1">
      <alignment horizontal="center" vertical="top"/>
    </xf>
    <xf numFmtId="0" fontId="11" fillId="2" borderId="7" xfId="4" applyFont="1" applyFill="1" applyBorder="1" applyAlignment="1">
      <alignment vertical="top" wrapText="1"/>
    </xf>
    <xf numFmtId="0" fontId="11" fillId="2" borderId="0" xfId="4" applyNumberFormat="1" applyFont="1" applyFill="1" applyBorder="1" applyAlignment="1">
      <alignment horizontal="left" vertical="top" wrapText="1"/>
    </xf>
    <xf numFmtId="3" fontId="11" fillId="2" borderId="0" xfId="4" applyNumberFormat="1" applyFont="1" applyFill="1" applyBorder="1" applyAlignment="1">
      <alignment horizontal="left" vertical="top" wrapText="1"/>
    </xf>
    <xf numFmtId="9" fontId="1" fillId="2" borderId="0" xfId="1" applyFont="1" applyFill="1" applyBorder="1" applyProtection="1">
      <protection locked="0"/>
    </xf>
    <xf numFmtId="9" fontId="11" fillId="2" borderId="15" xfId="1" applyFont="1" applyFill="1" applyBorder="1" applyAlignment="1">
      <alignment horizontal="center"/>
    </xf>
    <xf numFmtId="9" fontId="11" fillId="2" borderId="24" xfId="1" applyFont="1" applyFill="1" applyBorder="1" applyAlignment="1">
      <alignment horizontal="center"/>
    </xf>
    <xf numFmtId="9" fontId="11" fillId="2" borderId="14" xfId="1" applyFont="1" applyFill="1" applyBorder="1" applyAlignment="1">
      <alignment horizontal="center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/>
    </xf>
    <xf numFmtId="0" fontId="11" fillId="2" borderId="23" xfId="0" applyNumberFormat="1" applyFont="1" applyFill="1" applyBorder="1" applyAlignment="1" applyProtection="1">
      <alignment horizontal="center"/>
      <protection locked="0"/>
    </xf>
    <xf numFmtId="0" fontId="11" fillId="2" borderId="12" xfId="4" applyNumberFormat="1" applyFont="1" applyFill="1" applyBorder="1" applyAlignment="1">
      <alignment horizontal="center" vertical="top" wrapText="1"/>
    </xf>
    <xf numFmtId="0" fontId="11" fillId="2" borderId="14" xfId="0" applyNumberFormat="1" applyFont="1" applyFill="1" applyBorder="1" applyAlignment="1" applyProtection="1">
      <alignment horizontal="center"/>
    </xf>
    <xf numFmtId="3" fontId="11" fillId="2" borderId="20" xfId="4" applyNumberFormat="1" applyFont="1" applyFill="1" applyBorder="1" applyAlignment="1">
      <alignment horizontal="center" vertical="top" wrapText="1"/>
    </xf>
    <xf numFmtId="3" fontId="11" fillId="2" borderId="25" xfId="4" applyNumberFormat="1" applyFont="1" applyFill="1" applyBorder="1" applyAlignment="1">
      <alignment horizontal="center" vertical="top" wrapText="1"/>
    </xf>
    <xf numFmtId="3" fontId="11" fillId="2" borderId="12" xfId="4" applyNumberFormat="1" applyFont="1" applyFill="1" applyBorder="1" applyAlignment="1">
      <alignment horizontal="center" vertical="top" wrapText="1"/>
    </xf>
    <xf numFmtId="3" fontId="11" fillId="2" borderId="18" xfId="0" applyNumberFormat="1" applyFont="1" applyFill="1" applyBorder="1" applyAlignment="1">
      <alignment horizontal="center"/>
    </xf>
    <xf numFmtId="3" fontId="11" fillId="2" borderId="21" xfId="0" applyNumberFormat="1" applyFont="1" applyFill="1" applyBorder="1" applyAlignment="1">
      <alignment horizontal="center"/>
    </xf>
    <xf numFmtId="9" fontId="0" fillId="2" borderId="0" xfId="0" applyNumberFormat="1" applyFont="1" applyFill="1" applyBorder="1" applyAlignment="1" applyProtection="1">
      <alignment horizontal="left"/>
    </xf>
    <xf numFmtId="0" fontId="11" fillId="2" borderId="22" xfId="0" applyNumberFormat="1" applyFont="1" applyFill="1" applyBorder="1" applyAlignment="1">
      <alignment horizontal="centerContinuous"/>
    </xf>
    <xf numFmtId="0" fontId="0" fillId="2" borderId="23" xfId="0" applyFont="1" applyFill="1" applyBorder="1" applyAlignment="1" applyProtection="1">
      <alignment horizontal="centerContinuous"/>
    </xf>
    <xf numFmtId="0" fontId="0" fillId="2" borderId="12" xfId="0" applyFont="1" applyFill="1" applyBorder="1" applyAlignment="1" applyProtection="1">
      <alignment horizontal="centerContinuous"/>
    </xf>
    <xf numFmtId="1" fontId="11" fillId="2" borderId="13" xfId="0" applyNumberFormat="1" applyFont="1" applyFill="1" applyBorder="1" applyAlignment="1">
      <alignment horizontal="right"/>
    </xf>
    <xf numFmtId="3" fontId="0" fillId="2" borderId="16" xfId="0" applyNumberFormat="1" applyFont="1" applyFill="1" applyBorder="1" applyAlignment="1" applyProtection="1">
      <alignment horizontal="right"/>
    </xf>
    <xf numFmtId="3" fontId="0" fillId="2" borderId="17" xfId="0" applyNumberFormat="1" applyFont="1" applyFill="1" applyBorder="1" applyAlignment="1" applyProtection="1">
      <alignment horizontal="right"/>
    </xf>
    <xf numFmtId="3" fontId="0" fillId="2" borderId="19" xfId="0" applyNumberFormat="1" applyFont="1" applyFill="1" applyBorder="1" applyAlignment="1" applyProtection="1">
      <alignment horizontal="right"/>
    </xf>
    <xf numFmtId="3" fontId="0" fillId="2" borderId="25" xfId="0" applyNumberFormat="1" applyFont="1" applyFill="1" applyBorder="1" applyAlignment="1" applyProtection="1">
      <alignment horizontal="right"/>
    </xf>
    <xf numFmtId="3" fontId="0" fillId="2" borderId="13" xfId="0" applyNumberFormat="1" applyFont="1" applyFill="1" applyBorder="1" applyAlignment="1" applyProtection="1">
      <alignment horizontal="right"/>
    </xf>
    <xf numFmtId="0" fontId="0" fillId="2" borderId="7" xfId="0" applyFont="1" applyFill="1" applyBorder="1" applyAlignment="1" applyProtection="1">
      <alignment horizontal="left"/>
      <protection locked="0"/>
    </xf>
    <xf numFmtId="0" fontId="0" fillId="2" borderId="10" xfId="0" applyFont="1" applyFill="1" applyBorder="1" applyAlignment="1" applyProtection="1">
      <alignment horizontal="left"/>
      <protection locked="0"/>
    </xf>
    <xf numFmtId="9" fontId="0" fillId="2" borderId="1" xfId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Continuous"/>
    </xf>
    <xf numFmtId="0" fontId="0" fillId="2" borderId="1" xfId="0" applyFont="1" applyFill="1" applyBorder="1" applyAlignment="1" applyProtection="1">
      <alignment horizontal="center"/>
    </xf>
    <xf numFmtId="173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3" applyNumberFormat="1" applyFont="1" applyFill="1" applyBorder="1" applyAlignment="1">
      <alignment horizontal="left"/>
    </xf>
    <xf numFmtId="166" fontId="2" fillId="2" borderId="0" xfId="3" applyNumberFormat="1" applyFont="1" applyFill="1" applyBorder="1" applyAlignment="1">
      <alignment horizontal="left"/>
    </xf>
    <xf numFmtId="0" fontId="0" fillId="2" borderId="0" xfId="0" quotePrefix="1" applyFont="1" applyFill="1" applyBorder="1" applyAlignment="1" applyProtection="1">
      <alignment horizontal="left"/>
      <protection locked="0"/>
    </xf>
    <xf numFmtId="170" fontId="11" fillId="2" borderId="0" xfId="0" applyNumberFormat="1" applyFont="1" applyFill="1" applyBorder="1" applyAlignment="1">
      <alignment horizontal="left" vertical="top" wrapText="1"/>
    </xf>
    <xf numFmtId="166" fontId="0" fillId="2" borderId="9" xfId="3" applyNumberFormat="1" applyFont="1" applyFill="1" applyBorder="1" applyAlignment="1">
      <alignment horizontal="left"/>
    </xf>
    <xf numFmtId="0" fontId="11" fillId="2" borderId="24" xfId="0" applyFont="1" applyFill="1" applyBorder="1" applyAlignment="1" applyProtection="1">
      <alignment horizontal="center"/>
    </xf>
    <xf numFmtId="0" fontId="11" fillId="2" borderId="14" xfId="0" applyNumberFormat="1" applyFont="1" applyFill="1" applyBorder="1" applyAlignment="1" applyProtection="1">
      <alignment horizontal="center"/>
      <protection locked="0"/>
    </xf>
    <xf numFmtId="3" fontId="11" fillId="2" borderId="24" xfId="0" applyNumberFormat="1" applyFont="1" applyFill="1" applyBorder="1" applyAlignment="1" applyProtection="1">
      <alignment horizontal="center"/>
      <protection locked="0"/>
    </xf>
    <xf numFmtId="3" fontId="0" fillId="2" borderId="24" xfId="0" applyNumberFormat="1" applyFont="1" applyFill="1" applyBorder="1" applyAlignment="1" applyProtection="1">
      <alignment horizontal="center"/>
      <protection locked="0"/>
    </xf>
    <xf numFmtId="3" fontId="0" fillId="2" borderId="14" xfId="0" applyNumberFormat="1" applyFont="1" applyFill="1" applyBorder="1" applyAlignment="1" applyProtection="1">
      <alignment horizontal="center"/>
      <protection locked="0"/>
    </xf>
    <xf numFmtId="169" fontId="11" fillId="2" borderId="15" xfId="0" applyNumberFormat="1" applyFont="1" applyFill="1" applyBorder="1" applyAlignment="1">
      <alignment horizontal="center" vertical="top" wrapText="1"/>
    </xf>
    <xf numFmtId="169" fontId="11" fillId="2" borderId="14" xfId="0" applyNumberFormat="1" applyFont="1" applyFill="1" applyBorder="1" applyAlignment="1">
      <alignment horizontal="center" vertical="top" wrapText="1"/>
    </xf>
    <xf numFmtId="170" fontId="11" fillId="2" borderId="15" xfId="0" applyNumberFormat="1" applyFont="1" applyFill="1" applyBorder="1" applyAlignment="1">
      <alignment horizontal="center" vertical="top" wrapText="1"/>
    </xf>
    <xf numFmtId="170" fontId="11" fillId="2" borderId="14" xfId="0" applyNumberFormat="1" applyFont="1" applyFill="1" applyBorder="1" applyAlignment="1">
      <alignment horizontal="center" vertical="top" wrapText="1"/>
    </xf>
    <xf numFmtId="169" fontId="11" fillId="2" borderId="13" xfId="0" applyNumberFormat="1" applyFont="1" applyFill="1" applyBorder="1" applyAlignment="1">
      <alignment horizontal="centerContinuous" vertical="top"/>
    </xf>
    <xf numFmtId="170" fontId="11" fillId="2" borderId="16" xfId="0" applyNumberFormat="1" applyFont="1" applyFill="1" applyBorder="1" applyAlignment="1">
      <alignment horizontal="centerContinuous" vertical="top" wrapText="1"/>
    </xf>
    <xf numFmtId="3" fontId="11" fillId="2" borderId="14" xfId="0" applyNumberFormat="1" applyFont="1" applyFill="1" applyBorder="1" applyAlignment="1" applyProtection="1">
      <alignment horizontal="right"/>
      <protection locked="0"/>
    </xf>
    <xf numFmtId="3" fontId="11" fillId="2" borderId="24" xfId="0" applyNumberFormat="1" applyFont="1" applyFill="1" applyBorder="1" applyAlignment="1">
      <alignment horizontal="right"/>
    </xf>
    <xf numFmtId="3" fontId="11" fillId="2" borderId="14" xfId="0" applyNumberFormat="1" applyFont="1" applyFill="1" applyBorder="1" applyAlignment="1">
      <alignment horizontal="right"/>
    </xf>
    <xf numFmtId="3" fontId="0" fillId="2" borderId="15" xfId="0" applyNumberFormat="1" applyFont="1" applyFill="1" applyBorder="1" applyAlignment="1" applyProtection="1">
      <alignment horizontal="right"/>
      <protection locked="0"/>
    </xf>
    <xf numFmtId="3" fontId="11" fillId="2" borderId="24" xfId="4" applyNumberFormat="1" applyFont="1" applyFill="1" applyBorder="1" applyAlignment="1">
      <alignment horizontal="right" vertical="top"/>
    </xf>
    <xf numFmtId="3" fontId="11" fillId="2" borderId="24" xfId="0" applyNumberFormat="1" applyFont="1" applyFill="1" applyBorder="1" applyAlignment="1" applyProtection="1">
      <alignment horizontal="right"/>
      <protection locked="0"/>
    </xf>
    <xf numFmtId="9" fontId="0" fillId="2" borderId="15" xfId="1" applyFont="1" applyFill="1" applyBorder="1" applyAlignment="1" applyProtection="1">
      <alignment horizontal="center"/>
      <protection locked="0"/>
    </xf>
    <xf numFmtId="9" fontId="11" fillId="2" borderId="24" xfId="1" applyFont="1" applyFill="1" applyBorder="1" applyAlignment="1" applyProtection="1">
      <alignment horizontal="center"/>
    </xf>
    <xf numFmtId="9" fontId="11" fillId="2" borderId="24" xfId="1" applyFont="1" applyFill="1" applyBorder="1" applyAlignment="1" applyProtection="1">
      <alignment horizontal="center"/>
      <protection locked="0"/>
    </xf>
    <xf numFmtId="9" fontId="11" fillId="2" borderId="14" xfId="1" applyFont="1" applyFill="1" applyBorder="1" applyAlignment="1" applyProtection="1">
      <alignment horizontal="center"/>
      <protection locked="0"/>
    </xf>
    <xf numFmtId="170" fontId="11" fillId="2" borderId="20" xfId="0" applyNumberFormat="1" applyFont="1" applyFill="1" applyBorder="1" applyAlignment="1">
      <alignment horizontal="center" vertical="top" wrapText="1"/>
    </xf>
    <xf numFmtId="170" fontId="11" fillId="2" borderId="12" xfId="0" applyNumberFormat="1" applyFont="1" applyFill="1" applyBorder="1" applyAlignment="1">
      <alignment horizontal="center" vertical="top" wrapText="1"/>
    </xf>
    <xf numFmtId="3" fontId="0" fillId="2" borderId="14" xfId="0" applyNumberFormat="1" applyFont="1" applyFill="1" applyBorder="1" applyAlignment="1" applyProtection="1">
      <alignment horizontal="right"/>
      <protection locked="0"/>
    </xf>
    <xf numFmtId="3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ont="1" applyFill="1" applyBorder="1" applyAlignment="1" applyProtection="1">
      <alignment horizontal="center"/>
      <protection locked="0"/>
    </xf>
    <xf numFmtId="3" fontId="0" fillId="2" borderId="15" xfId="0" applyNumberFormat="1" applyFont="1" applyFill="1" applyBorder="1" applyAlignment="1" applyProtection="1">
      <alignment horizontal="right"/>
    </xf>
    <xf numFmtId="0" fontId="0" fillId="2" borderId="22" xfId="0" applyFont="1" applyFill="1" applyBorder="1" applyAlignment="1" applyProtection="1">
      <alignment horizontal="right"/>
    </xf>
    <xf numFmtId="3" fontId="0" fillId="2" borderId="19" xfId="0" applyNumberFormat="1" applyFont="1" applyFill="1" applyBorder="1" applyAlignment="1" applyProtection="1">
      <alignment horizontal="right"/>
      <protection locked="0"/>
    </xf>
    <xf numFmtId="3" fontId="0" fillId="2" borderId="21" xfId="0" applyNumberFormat="1" applyFont="1" applyFill="1" applyBorder="1" applyAlignment="1" applyProtection="1">
      <alignment horizontal="right"/>
    </xf>
    <xf numFmtId="0" fontId="0" fillId="2" borderId="18" xfId="0" applyFont="1" applyFill="1" applyBorder="1" applyAlignment="1">
      <alignment horizontal="centerContinuous"/>
    </xf>
    <xf numFmtId="0" fontId="0" fillId="2" borderId="22" xfId="0" applyFont="1" applyFill="1" applyBorder="1" applyAlignment="1">
      <alignment horizontal="right"/>
    </xf>
    <xf numFmtId="0" fontId="11" fillId="2" borderId="15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7" fillId="2" borderId="4" xfId="2" quotePrefix="1" applyFont="1" applyFill="1" applyBorder="1" applyAlignment="1" applyProtection="1">
      <alignment horizontal="right"/>
    </xf>
    <xf numFmtId="0" fontId="7" fillId="0" borderId="5" xfId="2" applyFont="1" applyBorder="1" applyAlignment="1">
      <alignment horizontal="right"/>
    </xf>
    <xf numFmtId="0" fontId="20" fillId="2" borderId="18" xfId="0" applyNumberFormat="1" applyFont="1" applyFill="1" applyBorder="1" applyAlignment="1">
      <alignment horizontal="center" vertical="center"/>
    </xf>
    <xf numFmtId="0" fontId="20" fillId="2" borderId="22" xfId="0" applyNumberFormat="1" applyFont="1" applyFill="1" applyBorder="1" applyAlignment="1">
      <alignment horizontal="center" vertical="center"/>
    </xf>
    <xf numFmtId="0" fontId="20" fillId="2" borderId="19" xfId="0" applyNumberFormat="1" applyFont="1" applyFill="1" applyBorder="1" applyAlignment="1">
      <alignment horizontal="center" vertical="center"/>
    </xf>
    <xf numFmtId="0" fontId="20" fillId="2" borderId="23" xfId="0" applyNumberFormat="1" applyFont="1" applyFill="1" applyBorder="1" applyAlignment="1">
      <alignment horizontal="center" vertical="center"/>
    </xf>
    <xf numFmtId="0" fontId="20" fillId="2" borderId="20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20" fillId="2" borderId="19" xfId="0" applyNumberFormat="1" applyFont="1" applyFill="1" applyBorder="1" applyAlignment="1">
      <alignment horizontal="center" vertical="center" wrapText="1"/>
    </xf>
    <xf numFmtId="0" fontId="20" fillId="2" borderId="23" xfId="0" applyNumberFormat="1" applyFont="1" applyFill="1" applyBorder="1" applyAlignment="1">
      <alignment horizontal="center" vertical="center" wrapText="1"/>
    </xf>
    <xf numFmtId="0" fontId="7" fillId="2" borderId="5" xfId="2" quotePrefix="1" applyFont="1" applyFill="1" applyBorder="1" applyAlignment="1" applyProtection="1">
      <alignment horizontal="right"/>
    </xf>
    <xf numFmtId="0" fontId="18" fillId="2" borderId="15" xfId="0" applyNumberFormat="1" applyFont="1" applyFill="1" applyBorder="1" applyAlignment="1">
      <alignment horizontal="center" vertical="center" wrapText="1"/>
    </xf>
    <xf numFmtId="0" fontId="18" fillId="2" borderId="14" xfId="0" applyNumberFormat="1" applyFont="1" applyFill="1" applyBorder="1" applyAlignment="1">
      <alignment horizontal="center" vertical="center" wrapText="1"/>
    </xf>
    <xf numFmtId="0" fontId="18" fillId="2" borderId="15" xfId="0" applyNumberFormat="1" applyFont="1" applyFill="1" applyBorder="1" applyAlignment="1">
      <alignment horizontal="center" wrapText="1"/>
    </xf>
    <xf numFmtId="0" fontId="18" fillId="2" borderId="14" xfId="0" applyNumberFormat="1" applyFont="1" applyFill="1" applyBorder="1" applyAlignment="1">
      <alignment horizontal="center" wrapText="1"/>
    </xf>
    <xf numFmtId="0" fontId="18" fillId="2" borderId="24" xfId="0" applyNumberFormat="1" applyFont="1" applyFill="1" applyBorder="1" applyAlignment="1">
      <alignment horizontal="center" wrapText="1"/>
    </xf>
    <xf numFmtId="0" fontId="7" fillId="0" borderId="5" xfId="2" applyFont="1" applyBorder="1" applyAlignment="1"/>
    <xf numFmtId="0" fontId="7" fillId="2" borderId="4" xfId="2" quotePrefix="1" applyFont="1" applyFill="1" applyBorder="1" applyAlignment="1" applyProtection="1">
      <alignment horizontal="center"/>
    </xf>
    <xf numFmtId="0" fontId="7" fillId="2" borderId="5" xfId="2" quotePrefix="1" applyFont="1" applyFill="1" applyBorder="1" applyAlignment="1" applyProtection="1">
      <alignment horizontal="center"/>
    </xf>
    <xf numFmtId="0" fontId="11" fillId="2" borderId="18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/>
    </xf>
    <xf numFmtId="0" fontId="11" fillId="2" borderId="20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 vertical="center"/>
    </xf>
    <xf numFmtId="0" fontId="11" fillId="2" borderId="23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2" borderId="25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"/>
    </xf>
    <xf numFmtId="0" fontId="0" fillId="2" borderId="23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</xf>
    <xf numFmtId="0" fontId="0" fillId="2" borderId="19" xfId="0" applyFont="1" applyFill="1" applyBorder="1" applyAlignment="1" applyProtection="1">
      <alignment horizontal="center"/>
    </xf>
    <xf numFmtId="0" fontId="0" fillId="2" borderId="20" xfId="0" applyFont="1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 wrapText="1"/>
      <protection locked="0"/>
    </xf>
    <xf numFmtId="0" fontId="0" fillId="2" borderId="22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25" xfId="0" applyFont="1" applyFill="1" applyBorder="1" applyAlignment="1" applyProtection="1">
      <alignment horizontal="center"/>
      <protection locked="0"/>
    </xf>
    <xf numFmtId="3" fontId="0" fillId="2" borderId="18" xfId="0" applyNumberFormat="1" applyFont="1" applyFill="1" applyBorder="1" applyAlignment="1" applyProtection="1">
      <alignment horizontal="right"/>
    </xf>
    <xf numFmtId="3" fontId="0" fillId="2" borderId="20" xfId="0" applyNumberFormat="1" applyFont="1" applyFill="1" applyBorder="1" applyAlignment="1" applyProtection="1">
      <alignment horizontal="right"/>
    </xf>
    <xf numFmtId="3" fontId="0" fillId="2" borderId="22" xfId="0" applyNumberFormat="1" applyFont="1" applyFill="1" applyBorder="1" applyAlignment="1" applyProtection="1">
      <alignment horizontal="right"/>
    </xf>
    <xf numFmtId="3" fontId="0" fillId="2" borderId="12" xfId="0" applyNumberFormat="1" applyFont="1" applyFill="1" applyBorder="1" applyAlignment="1" applyProtection="1">
      <alignment horizontal="right"/>
    </xf>
    <xf numFmtId="3" fontId="0" fillId="2" borderId="22" xfId="0" applyNumberFormat="1" applyFont="1" applyFill="1" applyBorder="1" applyAlignment="1" applyProtection="1">
      <alignment horizontal="right"/>
      <protection locked="0"/>
    </xf>
    <xf numFmtId="3" fontId="0" fillId="2" borderId="12" xfId="0" applyNumberFormat="1" applyFont="1" applyFill="1" applyBorder="1" applyAlignment="1" applyProtection="1">
      <alignment horizontal="right"/>
      <protection locked="0"/>
    </xf>
    <xf numFmtId="3" fontId="0" fillId="2" borderId="18" xfId="0" applyNumberFormat="1" applyFont="1" applyFill="1" applyBorder="1" applyAlignment="1" applyProtection="1">
      <alignment horizontal="right"/>
      <protection locked="0"/>
    </xf>
    <xf numFmtId="3" fontId="0" fillId="2" borderId="20" xfId="0" applyNumberFormat="1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3" xfId="0" applyFont="1" applyFill="1" applyBorder="1" applyAlignment="1" applyProtection="1">
      <alignment horizontal="left"/>
      <protection locked="0"/>
    </xf>
    <xf numFmtId="0" fontId="0" fillId="2" borderId="16" xfId="0" applyFont="1" applyFill="1" applyBorder="1" applyAlignment="1" applyProtection="1">
      <alignment horizontal="left"/>
      <protection locked="0"/>
    </xf>
    <xf numFmtId="3" fontId="0" fillId="2" borderId="16" xfId="0" applyNumberFormat="1" applyFont="1" applyFill="1" applyBorder="1" applyAlignment="1" applyProtection="1">
      <alignment horizontal="right"/>
    </xf>
    <xf numFmtId="3" fontId="0" fillId="2" borderId="17" xfId="0" applyNumberFormat="1" applyFont="1" applyFill="1" applyBorder="1" applyAlignment="1" applyProtection="1">
      <alignment horizontal="right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</xf>
    <xf numFmtId="0" fontId="0" fillId="2" borderId="1" xfId="0" applyFont="1" applyFill="1" applyBorder="1" applyAlignment="1" applyProtection="1">
      <alignment horizontal="center"/>
      <protection locked="0"/>
    </xf>
    <xf numFmtId="3" fontId="11" fillId="2" borderId="13" xfId="0" applyNumberFormat="1" applyFont="1" applyFill="1" applyBorder="1" applyAlignment="1">
      <alignment horizontal="right"/>
    </xf>
    <xf numFmtId="3" fontId="11" fillId="2" borderId="16" xfId="0" applyNumberFormat="1" applyFont="1" applyFill="1" applyBorder="1" applyAlignment="1">
      <alignment horizontal="right"/>
    </xf>
    <xf numFmtId="3" fontId="11" fillId="2" borderId="17" xfId="0" applyNumberFormat="1" applyFont="1" applyFill="1" applyBorder="1" applyAlignment="1">
      <alignment horizontal="right"/>
    </xf>
    <xf numFmtId="3" fontId="11" fillId="2" borderId="18" xfId="0" applyNumberFormat="1" applyFont="1" applyFill="1" applyBorder="1" applyAlignment="1">
      <alignment horizontal="right"/>
    </xf>
    <xf numFmtId="3" fontId="11" fillId="2" borderId="19" xfId="0" applyNumberFormat="1" applyFont="1" applyFill="1" applyBorder="1" applyAlignment="1">
      <alignment horizontal="right"/>
    </xf>
    <xf numFmtId="3" fontId="11" fillId="2" borderId="20" xfId="0" applyNumberFormat="1" applyFont="1" applyFill="1" applyBorder="1" applyAlignment="1">
      <alignment horizontal="right"/>
    </xf>
    <xf numFmtId="3" fontId="11" fillId="2" borderId="2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11" fillId="2" borderId="25" xfId="0" applyNumberFormat="1" applyFont="1" applyFill="1" applyBorder="1" applyAlignment="1">
      <alignment horizontal="right"/>
    </xf>
    <xf numFmtId="3" fontId="11" fillId="2" borderId="22" xfId="0" applyNumberFormat="1" applyFont="1" applyFill="1" applyBorder="1" applyAlignment="1">
      <alignment horizontal="right"/>
    </xf>
    <xf numFmtId="3" fontId="11" fillId="2" borderId="23" xfId="0" applyNumberFormat="1" applyFont="1" applyFill="1" applyBorder="1" applyAlignment="1">
      <alignment horizontal="right"/>
    </xf>
    <xf numFmtId="3" fontId="11" fillId="2" borderId="12" xfId="0" applyNumberFormat="1" applyFont="1" applyFill="1" applyBorder="1" applyAlignment="1">
      <alignment horizontal="right"/>
    </xf>
    <xf numFmtId="179" fontId="11" fillId="2" borderId="18" xfId="0" applyNumberFormat="1" applyFont="1" applyFill="1" applyBorder="1" applyAlignment="1">
      <alignment horizontal="right"/>
    </xf>
    <xf numFmtId="179" fontId="11" fillId="2" borderId="19" xfId="0" applyNumberFormat="1" applyFont="1" applyFill="1" applyBorder="1" applyAlignment="1">
      <alignment horizontal="right"/>
    </xf>
    <xf numFmtId="179" fontId="11" fillId="2" borderId="20" xfId="0" applyNumberFormat="1" applyFont="1" applyFill="1" applyBorder="1" applyAlignment="1">
      <alignment horizontal="right"/>
    </xf>
    <xf numFmtId="179" fontId="11" fillId="2" borderId="22" xfId="0" applyNumberFormat="1" applyFont="1" applyFill="1" applyBorder="1" applyAlignment="1">
      <alignment horizontal="right"/>
    </xf>
    <xf numFmtId="179" fontId="11" fillId="2" borderId="23" xfId="0" applyNumberFormat="1" applyFont="1" applyFill="1" applyBorder="1" applyAlignment="1">
      <alignment horizontal="right"/>
    </xf>
    <xf numFmtId="179" fontId="11" fillId="2" borderId="12" xfId="0" applyNumberFormat="1" applyFont="1" applyFill="1" applyBorder="1" applyAlignment="1">
      <alignment horizontal="right"/>
    </xf>
    <xf numFmtId="9" fontId="11" fillId="2" borderId="18" xfId="1" applyFont="1" applyFill="1" applyBorder="1" applyAlignment="1">
      <alignment horizontal="right"/>
    </xf>
    <xf numFmtId="9" fontId="11" fillId="2" borderId="19" xfId="1" applyFont="1" applyFill="1" applyBorder="1" applyAlignment="1">
      <alignment horizontal="right"/>
    </xf>
    <xf numFmtId="9" fontId="11" fillId="2" borderId="20" xfId="1" applyFont="1" applyFill="1" applyBorder="1" applyAlignment="1">
      <alignment horizontal="right"/>
    </xf>
    <xf numFmtId="9" fontId="11" fillId="2" borderId="22" xfId="1" applyFont="1" applyFill="1" applyBorder="1" applyAlignment="1">
      <alignment horizontal="right"/>
    </xf>
    <xf numFmtId="9" fontId="11" fillId="2" borderId="23" xfId="1" applyFont="1" applyFill="1" applyBorder="1" applyAlignment="1">
      <alignment horizontal="right"/>
    </xf>
    <xf numFmtId="9" fontId="11" fillId="2" borderId="12" xfId="1" applyFont="1" applyFill="1" applyBorder="1" applyAlignment="1">
      <alignment horizontal="right"/>
    </xf>
    <xf numFmtId="9" fontId="11" fillId="2" borderId="15" xfId="1" applyFont="1" applyFill="1" applyBorder="1" applyAlignment="1">
      <alignment horizontal="center" vertical="top"/>
    </xf>
    <xf numFmtId="9" fontId="11" fillId="2" borderId="14" xfId="1" applyFont="1" applyFill="1" applyBorder="1" applyAlignment="1">
      <alignment horizontal="center" vertical="top"/>
    </xf>
    <xf numFmtId="0" fontId="11" fillId="2" borderId="18" xfId="4" applyFont="1" applyFill="1" applyBorder="1" applyAlignment="1">
      <alignment horizontal="left" vertical="top" wrapText="1"/>
    </xf>
    <xf numFmtId="0" fontId="11" fillId="2" borderId="19" xfId="4" applyFont="1" applyFill="1" applyBorder="1" applyAlignment="1">
      <alignment horizontal="left" vertical="top" wrapText="1"/>
    </xf>
    <xf numFmtId="0" fontId="11" fillId="2" borderId="20" xfId="4" applyFont="1" applyFill="1" applyBorder="1" applyAlignment="1">
      <alignment horizontal="left" vertical="top" wrapText="1"/>
    </xf>
    <xf numFmtId="0" fontId="11" fillId="2" borderId="22" xfId="4" applyFont="1" applyFill="1" applyBorder="1" applyAlignment="1">
      <alignment horizontal="left" vertical="top" wrapText="1"/>
    </xf>
    <xf numFmtId="0" fontId="11" fillId="2" borderId="23" xfId="4" applyFont="1" applyFill="1" applyBorder="1" applyAlignment="1">
      <alignment horizontal="left" vertical="top" wrapText="1"/>
    </xf>
    <xf numFmtId="0" fontId="11" fillId="2" borderId="12" xfId="4" applyFont="1" applyFill="1" applyBorder="1" applyAlignment="1">
      <alignment horizontal="left" vertical="top" wrapText="1"/>
    </xf>
    <xf numFmtId="1" fontId="11" fillId="2" borderId="20" xfId="0" applyNumberFormat="1" applyFont="1" applyFill="1" applyBorder="1" applyAlignment="1">
      <alignment horizontal="center" wrapText="1"/>
    </xf>
    <xf numFmtId="1" fontId="11" fillId="2" borderId="24" xfId="0" applyNumberFormat="1" applyFont="1" applyFill="1" applyBorder="1" applyAlignment="1">
      <alignment horizontal="center" wrapText="1"/>
    </xf>
    <xf numFmtId="1" fontId="11" fillId="2" borderId="14" xfId="0" applyNumberFormat="1" applyFont="1" applyFill="1" applyBorder="1" applyAlignment="1">
      <alignment horizontal="center" wrapText="1"/>
    </xf>
    <xf numFmtId="1" fontId="11" fillId="2" borderId="15" xfId="0" applyNumberFormat="1" applyFont="1" applyFill="1" applyBorder="1" applyAlignment="1">
      <alignment horizontal="center" wrapText="1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4" xfId="0" applyFont="1" applyFill="1" applyBorder="1" applyAlignment="1" applyProtection="1">
      <alignment horizontal="center"/>
      <protection locked="0"/>
    </xf>
  </cellXfs>
  <cellStyles count="5">
    <cellStyle name="Comma" xfId="3" builtinId="3"/>
    <cellStyle name="Hyperlink" xfId="2" builtinId="8"/>
    <cellStyle name="Normal" xfId="0" builtinId="0"/>
    <cellStyle name="Normal 2" xfId="4"/>
    <cellStyle name="Percent" xfId="1" builtinId="5"/>
  </cellStyles>
  <dxfs count="8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7</xdr:col>
      <xdr:colOff>677050</xdr:colOff>
      <xdr:row>31</xdr:row>
      <xdr:rowOff>153086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1143000"/>
          <a:ext cx="5553850" cy="4915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/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5.75" x14ac:dyDescent="0.25">
      <c r="A28" s="17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1"/>
  <sheetViews>
    <sheetView zoomScaleNormal="100" workbookViewId="0"/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9" t="s">
        <v>30</v>
      </c>
      <c r="M2" s="22" t="str">
        <f t="array" ref="M2">IF(SUM(IF(M8:S31="",0,1))=0,"",SUM(M8:S31))</f>
        <v/>
      </c>
      <c r="O2" s="13" t="s">
        <v>14</v>
      </c>
      <c r="P2" s="6" t="str">
        <f>IF(M2="","",M2/M3)</f>
        <v/>
      </c>
    </row>
    <row r="3" spans="1:19" x14ac:dyDescent="0.25">
      <c r="L3" s="20" t="s">
        <v>31</v>
      </c>
      <c r="M3" s="21">
        <f>SUM(B8:B31)</f>
        <v>52</v>
      </c>
    </row>
    <row r="5" spans="1:19" ht="23.25" x14ac:dyDescent="0.35">
      <c r="A5" s="15" t="s">
        <v>46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 x14ac:dyDescent="0.25">
      <c r="A6" s="1"/>
      <c r="B6" s="583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583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">
        <v>1</v>
      </c>
      <c r="B8" s="11">
        <f>SUM(C8:I8)</f>
        <v>2.5</v>
      </c>
      <c r="C8" s="11">
        <v>0.25</v>
      </c>
      <c r="D8" s="11">
        <v>0.5</v>
      </c>
      <c r="E8" s="11">
        <v>0.5</v>
      </c>
      <c r="F8" s="11">
        <v>0.25</v>
      </c>
      <c r="G8" s="11">
        <v>1</v>
      </c>
      <c r="H8" s="11"/>
      <c r="I8" s="11"/>
      <c r="J8" s="10" t="str">
        <f ca="1">INDIRECT("'"&amp;A8&amp;"'!B1")</f>
        <v>Incomplete</v>
      </c>
      <c r="L8" s="14">
        <f>A8</f>
        <v>1</v>
      </c>
      <c r="M8" s="49" t="str">
        <f>IF('1'!$A19="","",'1'!$A19)</f>
        <v/>
      </c>
      <c r="N8" s="49" t="str">
        <f>IF('1'!$A23="","",'1'!$A23)</f>
        <v/>
      </c>
      <c r="O8" s="49" t="str">
        <f>IF('1'!$A27="","",'1'!$A27)</f>
        <v/>
      </c>
      <c r="P8" s="49" t="str">
        <f>IF('1'!$A31="","",'1'!$A31)</f>
        <v/>
      </c>
      <c r="Q8" s="49" t="str">
        <f>IF('1'!$A35="","",'1'!$A35)</f>
        <v/>
      </c>
      <c r="R8" s="49"/>
      <c r="S8" s="49"/>
    </row>
    <row r="9" spans="1:19" x14ac:dyDescent="0.25">
      <c r="A9" s="14">
        <v>2</v>
      </c>
      <c r="B9" s="11">
        <f t="shared" ref="B9:B31" si="0">SUM(C9:I9)</f>
        <v>2.25</v>
      </c>
      <c r="C9" s="11">
        <v>1.75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49" t="str">
        <f>IF('2'!$A33="","",'2'!$A33)</f>
        <v/>
      </c>
      <c r="N9" s="49" t="str">
        <f>IF('2'!$A37="","",'2'!$A37)</f>
        <v/>
      </c>
      <c r="O9" s="49"/>
      <c r="P9" s="49"/>
      <c r="Q9" s="49"/>
      <c r="R9" s="49"/>
      <c r="S9" s="49"/>
    </row>
    <row r="10" spans="1:19" x14ac:dyDescent="0.25">
      <c r="A10" s="14">
        <v>3</v>
      </c>
      <c r="B10" s="11">
        <f t="shared" si="0"/>
        <v>1.5</v>
      </c>
      <c r="C10" s="11">
        <v>0.5</v>
      </c>
      <c r="D10" s="11">
        <v>0.5</v>
      </c>
      <c r="E10" s="11">
        <v>0.5</v>
      </c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49" t="str">
        <f>IF('3'!$A8="","",'3'!$A8)</f>
        <v/>
      </c>
      <c r="N10" s="49" t="str">
        <f>IF('3'!$A12="","",'3'!$A12)</f>
        <v/>
      </c>
      <c r="O10" s="49" t="str">
        <f>IF('3'!$A16="","",'3'!$A16)</f>
        <v/>
      </c>
      <c r="P10" s="49"/>
      <c r="Q10" s="49"/>
      <c r="R10" s="49"/>
      <c r="S10" s="49"/>
    </row>
    <row r="11" spans="1:19" x14ac:dyDescent="0.25">
      <c r="A11" s="14">
        <v>4</v>
      </c>
      <c r="B11" s="11">
        <f t="shared" si="0"/>
        <v>2.25</v>
      </c>
      <c r="C11" s="11">
        <v>1</v>
      </c>
      <c r="D11" s="11">
        <v>0.75</v>
      </c>
      <c r="E11" s="11">
        <v>0.5</v>
      </c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49" t="str">
        <f>IF('4'!$A17="","",'4'!$A17)</f>
        <v/>
      </c>
      <c r="N11" s="49" t="str">
        <f>IF('4'!$A21="","",'4'!$A21)</f>
        <v/>
      </c>
      <c r="O11" s="49" t="str">
        <f>IF('4'!$A25="","",'4'!$A25)</f>
        <v/>
      </c>
      <c r="P11" s="49"/>
      <c r="Q11" s="49"/>
      <c r="R11" s="49"/>
      <c r="S11" s="49"/>
    </row>
    <row r="12" spans="1:19" x14ac:dyDescent="0.25">
      <c r="A12" s="14">
        <v>5</v>
      </c>
      <c r="B12" s="11">
        <f t="shared" si="0"/>
        <v>4.25</v>
      </c>
      <c r="C12" s="11">
        <v>3.75</v>
      </c>
      <c r="D12" s="11">
        <v>0.5</v>
      </c>
      <c r="E12" s="11"/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49" t="str">
        <f>IF('5'!$A44="","",'5'!$A44)</f>
        <v/>
      </c>
      <c r="N12" s="49" t="str">
        <f>IF('5'!$A48="","",'5'!$A48)</f>
        <v/>
      </c>
      <c r="O12" s="49"/>
      <c r="P12" s="49"/>
      <c r="Q12" s="49"/>
      <c r="R12" s="49"/>
      <c r="S12" s="49"/>
    </row>
    <row r="13" spans="1:19" x14ac:dyDescent="0.25">
      <c r="A13" s="14">
        <v>6</v>
      </c>
      <c r="B13" s="11">
        <f t="shared" si="0"/>
        <v>2.5</v>
      </c>
      <c r="C13" s="11">
        <v>1.25</v>
      </c>
      <c r="D13" s="11">
        <v>0.25</v>
      </c>
      <c r="E13" s="11">
        <v>0.5</v>
      </c>
      <c r="F13" s="11">
        <v>0.5</v>
      </c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49" t="str">
        <f>IF('6'!$A19="","",'6'!$A19)</f>
        <v/>
      </c>
      <c r="N13" s="49" t="str">
        <f>IF('6'!$A23="","",'6'!$A23)</f>
        <v/>
      </c>
      <c r="O13" s="49" t="str">
        <f>IF('6'!$A27="","",'6'!$A27)</f>
        <v/>
      </c>
      <c r="P13" s="49" t="str">
        <f>IF('6'!$A31="","",'6'!$A31)</f>
        <v/>
      </c>
      <c r="Q13" s="49"/>
      <c r="R13" s="49"/>
      <c r="S13" s="49"/>
    </row>
    <row r="14" spans="1:19" x14ac:dyDescent="0.25">
      <c r="A14" s="14">
        <v>7</v>
      </c>
      <c r="B14" s="11">
        <f t="shared" si="0"/>
        <v>4.75</v>
      </c>
      <c r="C14" s="11">
        <v>0.5</v>
      </c>
      <c r="D14" s="11">
        <v>3.5</v>
      </c>
      <c r="E14" s="11">
        <v>0.75</v>
      </c>
      <c r="F14" s="11"/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49" t="str">
        <f>IF('7'!$A37="","",'7'!$A37)</f>
        <v/>
      </c>
      <c r="N14" s="49" t="str">
        <f>IF('7'!$A41="","",'7'!$A41)</f>
        <v/>
      </c>
      <c r="O14" s="49" t="str">
        <f>IF('7'!$A45="","",'7'!$A45)</f>
        <v/>
      </c>
      <c r="P14" s="49"/>
      <c r="Q14" s="49"/>
      <c r="R14" s="49"/>
      <c r="S14" s="49"/>
    </row>
    <row r="15" spans="1:19" x14ac:dyDescent="0.25">
      <c r="A15" s="14">
        <v>8</v>
      </c>
      <c r="B15" s="11">
        <f t="shared" si="0"/>
        <v>1.75</v>
      </c>
      <c r="C15" s="11">
        <v>0.75</v>
      </c>
      <c r="D15" s="11">
        <v>1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49" t="str">
        <f>IF('8'!$A32="","",'8'!$A32)</f>
        <v/>
      </c>
      <c r="N15" s="49" t="str">
        <f>IF('8'!$A36="","",'8'!$A36)</f>
        <v/>
      </c>
      <c r="O15" s="49"/>
      <c r="P15" s="49"/>
      <c r="Q15" s="49"/>
      <c r="R15" s="49"/>
      <c r="S15" s="49"/>
    </row>
    <row r="16" spans="1:19" x14ac:dyDescent="0.25">
      <c r="A16" s="14">
        <v>9</v>
      </c>
      <c r="B16" s="11">
        <f t="shared" si="0"/>
        <v>1</v>
      </c>
      <c r="C16" s="11">
        <v>1</v>
      </c>
      <c r="D16" s="11"/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49" t="str">
        <f>IF('9'!$A5="","",'9'!$A5)</f>
        <v/>
      </c>
      <c r="N16" s="49"/>
      <c r="O16" s="49"/>
      <c r="P16" s="49"/>
      <c r="Q16" s="49"/>
      <c r="R16" s="49"/>
      <c r="S16" s="49"/>
    </row>
    <row r="17" spans="1:19" x14ac:dyDescent="0.25">
      <c r="A17" s="14">
        <v>10</v>
      </c>
      <c r="B17" s="11">
        <f t="shared" si="0"/>
        <v>2.75</v>
      </c>
      <c r="C17" s="11">
        <v>2.75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49" t="str">
        <f>IF('10'!$A5="","",'10'!$A5)</f>
        <v/>
      </c>
      <c r="N17" s="49"/>
      <c r="O17" s="49"/>
      <c r="P17" s="49"/>
      <c r="Q17" s="49"/>
      <c r="R17" s="49"/>
      <c r="S17" s="49"/>
    </row>
    <row r="18" spans="1:19" x14ac:dyDescent="0.25">
      <c r="A18" s="14">
        <v>11</v>
      </c>
      <c r="B18" s="11">
        <f t="shared" si="0"/>
        <v>1.5</v>
      </c>
      <c r="C18" s="11">
        <v>1.5</v>
      </c>
      <c r="D18" s="11"/>
      <c r="E18" s="11"/>
      <c r="F18" s="11"/>
      <c r="G18" s="11"/>
      <c r="H18" s="11"/>
      <c r="I18" s="11"/>
      <c r="J18" s="10" t="str">
        <f t="shared" ca="1" si="1"/>
        <v>Incomplete</v>
      </c>
      <c r="L18" s="14">
        <f t="shared" si="2"/>
        <v>11</v>
      </c>
      <c r="M18" s="49" t="str">
        <f>IF('11'!$A5="","",'11'!$A5)</f>
        <v/>
      </c>
      <c r="N18" s="49"/>
      <c r="O18" s="49"/>
      <c r="P18" s="49"/>
      <c r="Q18" s="49"/>
      <c r="R18" s="49"/>
      <c r="S18" s="49"/>
    </row>
    <row r="19" spans="1:19" x14ac:dyDescent="0.25">
      <c r="A19" s="14">
        <v>12</v>
      </c>
      <c r="B19" s="11">
        <f t="shared" si="0"/>
        <v>2.5</v>
      </c>
      <c r="C19" s="11">
        <v>1.5</v>
      </c>
      <c r="D19" s="11">
        <v>0.5</v>
      </c>
      <c r="E19" s="11">
        <v>0.5</v>
      </c>
      <c r="F19" s="11"/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49" t="str">
        <f>IF('12'!$A28="","",'12'!$A28)</f>
        <v/>
      </c>
      <c r="N19" s="49" t="str">
        <f>IF('12'!$A32="","",'12'!$A32)</f>
        <v/>
      </c>
      <c r="O19" s="49" t="str">
        <f>IF('12'!$A36="","",'12'!$A36)</f>
        <v/>
      </c>
      <c r="P19" s="49"/>
      <c r="Q19" s="49"/>
      <c r="R19" s="49"/>
      <c r="S19" s="49"/>
    </row>
    <row r="20" spans="1:19" x14ac:dyDescent="0.25">
      <c r="A20" s="14">
        <v>13</v>
      </c>
      <c r="B20" s="11">
        <f t="shared" si="0"/>
        <v>1.75</v>
      </c>
      <c r="C20" s="11">
        <v>0.5</v>
      </c>
      <c r="D20" s="11">
        <v>0.5</v>
      </c>
      <c r="E20" s="11">
        <v>0.75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49" t="str">
        <f>IF('13'!$A28="","",'13'!$A28)</f>
        <v/>
      </c>
      <c r="N20" s="49" t="str">
        <f>IF('13'!$A32="","",'13'!$A32)</f>
        <v/>
      </c>
      <c r="O20" s="49" t="str">
        <f>IF('13'!$A36="","",'13'!$A36)</f>
        <v/>
      </c>
      <c r="P20" s="49"/>
      <c r="Q20" s="49"/>
      <c r="R20" s="49"/>
      <c r="S20" s="49"/>
    </row>
    <row r="21" spans="1:19" x14ac:dyDescent="0.25">
      <c r="A21" s="14">
        <v>14</v>
      </c>
      <c r="B21" s="11">
        <f t="shared" si="0"/>
        <v>1.25</v>
      </c>
      <c r="C21" s="11">
        <v>1.25</v>
      </c>
      <c r="D21" s="11"/>
      <c r="E21" s="11"/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49" t="str">
        <f>IF('14'!$A5="","",'14'!$A5)</f>
        <v/>
      </c>
      <c r="N21" s="49"/>
      <c r="O21" s="49"/>
      <c r="P21" s="49"/>
      <c r="Q21" s="49"/>
      <c r="R21" s="49"/>
      <c r="S21" s="49"/>
    </row>
    <row r="22" spans="1:19" x14ac:dyDescent="0.25">
      <c r="A22" s="14">
        <v>15</v>
      </c>
      <c r="B22" s="11">
        <f t="shared" si="0"/>
        <v>2.25</v>
      </c>
      <c r="C22" s="11">
        <v>2</v>
      </c>
      <c r="D22" s="11">
        <v>0.25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49" t="str">
        <f>IF('15'!$A31="","",'15'!$A31)</f>
        <v/>
      </c>
      <c r="N22" s="49" t="str">
        <f>IF('15'!$A35="","",'15'!$A35)</f>
        <v/>
      </c>
      <c r="O22" s="49"/>
      <c r="P22" s="49"/>
      <c r="Q22" s="49"/>
      <c r="R22" s="49"/>
      <c r="S22" s="49"/>
    </row>
    <row r="23" spans="1:19" x14ac:dyDescent="0.25">
      <c r="A23" s="14">
        <v>16</v>
      </c>
      <c r="B23" s="11">
        <f t="shared" si="0"/>
        <v>1.75</v>
      </c>
      <c r="C23" s="11">
        <v>0.75</v>
      </c>
      <c r="D23" s="11">
        <v>0.5</v>
      </c>
      <c r="E23" s="11">
        <v>0.5</v>
      </c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49" t="str">
        <f>IF('16'!$A16="","",'16'!$A16)</f>
        <v/>
      </c>
      <c r="N23" s="49" t="str">
        <f>IF('16'!$A20="","",'16'!$A20)</f>
        <v/>
      </c>
      <c r="O23" s="49" t="str">
        <f>IF('16'!$A24="","",'16'!$A24)</f>
        <v/>
      </c>
      <c r="P23" s="49"/>
      <c r="Q23" s="49"/>
      <c r="R23" s="49"/>
      <c r="S23" s="49"/>
    </row>
    <row r="24" spans="1:19" x14ac:dyDescent="0.25">
      <c r="A24" s="14">
        <v>17</v>
      </c>
      <c r="B24" s="11">
        <f t="shared" si="0"/>
        <v>2.75</v>
      </c>
      <c r="C24" s="11">
        <v>1</v>
      </c>
      <c r="D24" s="11">
        <v>1.25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49" t="str">
        <f>IF('17'!$A39="","",'17'!$A39)</f>
        <v/>
      </c>
      <c r="N24" s="49" t="str">
        <f>IF('17'!$A43="","",'17'!$A43)</f>
        <v/>
      </c>
      <c r="O24" s="49" t="str">
        <f>IF('17'!$A47="","",'17'!$A47)</f>
        <v/>
      </c>
      <c r="P24" s="49"/>
      <c r="Q24" s="49"/>
      <c r="R24" s="49"/>
      <c r="S24" s="49"/>
    </row>
    <row r="25" spans="1:19" x14ac:dyDescent="0.25">
      <c r="A25" s="14">
        <v>18</v>
      </c>
      <c r="B25" s="11">
        <f t="shared" si="0"/>
        <v>2</v>
      </c>
      <c r="C25" s="11">
        <v>1.5</v>
      </c>
      <c r="D25" s="11">
        <v>0.5</v>
      </c>
      <c r="E25" s="11"/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49" t="str">
        <f>IF('18'!$A17="","",'18'!$A17)</f>
        <v/>
      </c>
      <c r="N25" s="49" t="str">
        <f>IF('18'!$A21="","",'18'!$A21)</f>
        <v/>
      </c>
      <c r="O25" s="49"/>
      <c r="P25" s="49"/>
      <c r="Q25" s="49"/>
      <c r="R25" s="49"/>
      <c r="S25" s="49"/>
    </row>
    <row r="26" spans="1:19" x14ac:dyDescent="0.25">
      <c r="A26" s="14">
        <v>19</v>
      </c>
      <c r="B26" s="11">
        <f t="shared" si="0"/>
        <v>1.25</v>
      </c>
      <c r="C26" s="11">
        <v>1.25</v>
      </c>
      <c r="D26" s="11"/>
      <c r="E26" s="11"/>
      <c r="F26" s="11"/>
      <c r="G26" s="11"/>
      <c r="H26" s="11"/>
      <c r="I26" s="11"/>
      <c r="J26" s="10" t="str">
        <f t="shared" ca="1" si="1"/>
        <v>Incomplete</v>
      </c>
      <c r="L26" s="14">
        <f t="shared" si="2"/>
        <v>19</v>
      </c>
      <c r="M26" s="49" t="str">
        <f>IF('19'!$A5="","",'19'!$A5)</f>
        <v/>
      </c>
      <c r="N26" s="49"/>
      <c r="O26" s="49"/>
      <c r="P26" s="49"/>
      <c r="Q26" s="49"/>
      <c r="R26" s="49"/>
      <c r="S26" s="49"/>
    </row>
    <row r="27" spans="1:19" x14ac:dyDescent="0.25">
      <c r="A27" s="14">
        <v>20</v>
      </c>
      <c r="B27" s="11">
        <f t="shared" si="0"/>
        <v>2</v>
      </c>
      <c r="C27" s="11">
        <v>1.5</v>
      </c>
      <c r="D27" s="11">
        <v>0.5</v>
      </c>
      <c r="E27" s="11"/>
      <c r="F27" s="11"/>
      <c r="G27" s="11"/>
      <c r="H27" s="11"/>
      <c r="I27" s="11"/>
      <c r="J27" s="10" t="str">
        <f t="shared" ref="J27:J31" ca="1" si="3">INDIRECT("'"&amp;A27&amp;"'!B1")</f>
        <v>Incomplete</v>
      </c>
      <c r="L27" s="14">
        <f t="shared" ref="L27:L31" si="4">A27</f>
        <v>20</v>
      </c>
      <c r="M27" s="49" t="str">
        <f>IF('20'!$A23="","",'20'!$A23)</f>
        <v/>
      </c>
      <c r="N27" s="49" t="str">
        <f>IF('20'!$A27="","",'20'!$A27)</f>
        <v/>
      </c>
      <c r="O27" s="49"/>
      <c r="P27" s="49"/>
      <c r="Q27" s="49"/>
      <c r="R27" s="49"/>
      <c r="S27" s="49"/>
    </row>
    <row r="28" spans="1:19" x14ac:dyDescent="0.25">
      <c r="A28" s="14">
        <v>21</v>
      </c>
      <c r="B28" s="11">
        <f t="shared" si="0"/>
        <v>1.5</v>
      </c>
      <c r="C28" s="11">
        <v>0.5</v>
      </c>
      <c r="D28" s="11">
        <v>1</v>
      </c>
      <c r="E28" s="11"/>
      <c r="F28" s="11"/>
      <c r="G28" s="11"/>
      <c r="H28" s="11"/>
      <c r="I28" s="11"/>
      <c r="J28" s="10" t="str">
        <f t="shared" ca="1" si="3"/>
        <v>Incomplete</v>
      </c>
      <c r="L28" s="14">
        <f t="shared" si="4"/>
        <v>21</v>
      </c>
      <c r="M28" s="49" t="str">
        <f>IF('21'!$A17="","",'21'!$A17)</f>
        <v/>
      </c>
      <c r="N28" s="49" t="str">
        <f>IF('21'!$A21="","",'21'!$A21)</f>
        <v/>
      </c>
      <c r="O28" s="49"/>
      <c r="P28" s="49"/>
      <c r="Q28" s="49"/>
      <c r="R28" s="49"/>
      <c r="S28" s="49"/>
    </row>
    <row r="29" spans="1:19" x14ac:dyDescent="0.25">
      <c r="A29" s="14">
        <v>22</v>
      </c>
      <c r="B29" s="11">
        <f t="shared" si="0"/>
        <v>2.5</v>
      </c>
      <c r="C29" s="11">
        <v>2.5</v>
      </c>
      <c r="D29" s="11"/>
      <c r="E29" s="11"/>
      <c r="F29" s="11"/>
      <c r="G29" s="11"/>
      <c r="H29" s="11"/>
      <c r="I29" s="11"/>
      <c r="J29" s="10" t="str">
        <f t="shared" ca="1" si="3"/>
        <v>Incomplete</v>
      </c>
      <c r="L29" s="14">
        <f t="shared" si="4"/>
        <v>22</v>
      </c>
      <c r="M29" s="49" t="str">
        <f>IF('22'!$A5="","",'22'!$A5)</f>
        <v/>
      </c>
      <c r="N29" s="49"/>
      <c r="O29" s="49"/>
      <c r="P29" s="49"/>
      <c r="Q29" s="49"/>
      <c r="R29" s="49"/>
      <c r="S29" s="49"/>
    </row>
    <row r="30" spans="1:19" x14ac:dyDescent="0.25">
      <c r="A30" s="18">
        <v>23</v>
      </c>
      <c r="B30" s="11">
        <f t="shared" si="0"/>
        <v>1.5</v>
      </c>
      <c r="C30" s="11">
        <v>1.5</v>
      </c>
      <c r="D30" s="11"/>
      <c r="E30" s="11"/>
      <c r="F30" s="11"/>
      <c r="G30" s="11"/>
      <c r="H30" s="11"/>
      <c r="I30" s="11"/>
      <c r="J30" s="10" t="str">
        <f t="shared" ca="1" si="3"/>
        <v>Incomplete</v>
      </c>
      <c r="L30" s="14">
        <f t="shared" si="4"/>
        <v>23</v>
      </c>
      <c r="M30" s="49" t="str">
        <f>IF('23'!$A5="","",'23'!$A5)</f>
        <v/>
      </c>
      <c r="N30" s="49"/>
      <c r="O30" s="49"/>
      <c r="P30" s="49"/>
      <c r="Q30" s="49"/>
      <c r="R30" s="49"/>
      <c r="S30" s="49"/>
    </row>
    <row r="31" spans="1:19" x14ac:dyDescent="0.25">
      <c r="A31" s="18">
        <v>24</v>
      </c>
      <c r="B31" s="11">
        <f t="shared" si="0"/>
        <v>2</v>
      </c>
      <c r="C31" s="11">
        <v>1.25</v>
      </c>
      <c r="D31" s="11">
        <v>0.25</v>
      </c>
      <c r="E31" s="11">
        <v>0.5</v>
      </c>
      <c r="F31" s="11"/>
      <c r="G31" s="11"/>
      <c r="H31" s="11"/>
      <c r="I31" s="11"/>
      <c r="J31" s="10" t="str">
        <f t="shared" ca="1" si="3"/>
        <v>Incomplete</v>
      </c>
      <c r="L31" s="14">
        <f t="shared" si="4"/>
        <v>24</v>
      </c>
      <c r="M31" s="49" t="str">
        <f>IF('24'!$A29="","",'24'!$A29)</f>
        <v/>
      </c>
      <c r="N31" s="49" t="str">
        <f>IF('24'!$A33="","",'24'!$A33)</f>
        <v/>
      </c>
      <c r="O31" s="49" t="str">
        <f>IF('24'!$A37="","",'24'!$A37)</f>
        <v/>
      </c>
      <c r="P31" s="49"/>
      <c r="Q31" s="49"/>
      <c r="R31" s="49"/>
      <c r="S31" s="49"/>
    </row>
  </sheetData>
  <mergeCells count="1">
    <mergeCell ref="B6:B7"/>
  </mergeCells>
  <conditionalFormatting sqref="J8:J31">
    <cfRule type="cellIs" dxfId="83" priority="197" operator="equal">
      <formula>"Finished"</formula>
    </cfRule>
    <cfRule type="cellIs" dxfId="82" priority="198" operator="equal">
      <formula>"Flag for Review"</formula>
    </cfRule>
    <cfRule type="cellIs" dxfId="81" priority="199" operator="equal">
      <formula>"Incomplete"</formula>
    </cfRule>
  </conditionalFormatting>
  <conditionalFormatting sqref="P2">
    <cfRule type="expression" dxfId="80" priority="36">
      <formula>LEN(P2)=0</formula>
    </cfRule>
    <cfRule type="cellIs" dxfId="79" priority="194" operator="greaterThanOrEqual">
      <formula>0.75</formula>
    </cfRule>
    <cfRule type="cellIs" dxfId="78" priority="195" operator="greaterThanOrEqual">
      <formula>0.65</formula>
    </cfRule>
    <cfRule type="cellIs" dxfId="77" priority="196" operator="greaterThanOrEqual">
      <formula>0</formula>
    </cfRule>
  </conditionalFormatting>
  <conditionalFormatting sqref="C8:I31">
    <cfRule type="containsBlanks" dxfId="76" priority="200">
      <formula>LEN(TRIM(C8))=0</formula>
    </cfRule>
  </conditionalFormatting>
  <conditionalFormatting sqref="M8:S31">
    <cfRule type="expression" dxfId="75" priority="9">
      <formula>C8=""</formula>
    </cfRule>
    <cfRule type="expression" dxfId="74" priority="10">
      <formula>M8/C8&gt;=0.75</formula>
    </cfRule>
    <cfRule type="expression" dxfId="73" priority="11">
      <formula>M8/C8&gt;=0.65</formula>
    </cfRule>
    <cfRule type="expression" dxfId="72" priority="12">
      <formula>M8/C8&gt;=0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6"/>
  <sheetViews>
    <sheetView zoomScaleNormal="100" workbookViewId="0"/>
  </sheetViews>
  <sheetFormatPr defaultColWidth="9.140625" defaultRowHeight="15" x14ac:dyDescent="0.25"/>
  <cols>
    <col min="1" max="1" width="9.140625" style="29"/>
    <col min="2" max="2" width="13.7109375" style="29" customWidth="1"/>
    <col min="3" max="3" width="13" style="29" customWidth="1"/>
    <col min="4" max="4" width="13.85546875" style="29" bestFit="1" customWidth="1"/>
    <col min="5" max="5" width="14.42578125" style="29" bestFit="1" customWidth="1"/>
    <col min="6" max="9" width="11.5703125" style="29" customWidth="1"/>
    <col min="10" max="16384" width="9.140625" style="29"/>
  </cols>
  <sheetData>
    <row r="1" spans="1:9" x14ac:dyDescent="0.25">
      <c r="A1" s="7">
        <v>1</v>
      </c>
      <c r="B1" s="40" t="s">
        <v>12</v>
      </c>
      <c r="C1" s="28"/>
      <c r="D1" s="28"/>
      <c r="E1" s="28"/>
      <c r="F1" s="28"/>
      <c r="G1" s="28"/>
      <c r="H1" s="584" t="s">
        <v>29</v>
      </c>
      <c r="I1" s="585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134" t="s">
        <v>39</v>
      </c>
      <c r="C3" s="133"/>
      <c r="D3" s="133"/>
      <c r="E3" s="133"/>
      <c r="F3" s="26"/>
      <c r="G3" s="26"/>
      <c r="H3" s="26"/>
      <c r="I3" s="31"/>
    </row>
    <row r="4" spans="1:9" x14ac:dyDescent="0.25">
      <c r="A4" s="9">
        <f>INDEX('Point Grid'!B:B,MATCH('1'!A1,'Point Grid'!A:A,0))</f>
        <v>2.5</v>
      </c>
      <c r="B4" s="134"/>
      <c r="C4" s="133"/>
      <c r="D4" s="133"/>
      <c r="E4" s="133"/>
      <c r="F4" s="26"/>
      <c r="G4" s="26"/>
      <c r="H4" s="26"/>
      <c r="I4" s="31"/>
    </row>
    <row r="5" spans="1:9" x14ac:dyDescent="0.25">
      <c r="A5" s="148"/>
      <c r="B5" s="133"/>
      <c r="C5" s="133"/>
      <c r="D5" s="133"/>
      <c r="E5" s="133"/>
      <c r="F5" s="24"/>
      <c r="G5" s="24"/>
      <c r="H5" s="24"/>
      <c r="I5" s="25"/>
    </row>
    <row r="6" spans="1:9" x14ac:dyDescent="0.25">
      <c r="A6" s="35"/>
      <c r="B6" s="586" t="s">
        <v>47</v>
      </c>
      <c r="C6" s="592" t="s">
        <v>48</v>
      </c>
      <c r="D6" s="588" t="s">
        <v>35</v>
      </c>
      <c r="E6" s="590" t="s">
        <v>49</v>
      </c>
      <c r="F6" s="26"/>
      <c r="G6" s="26"/>
      <c r="H6" s="26"/>
      <c r="I6" s="31"/>
    </row>
    <row r="7" spans="1:9" x14ac:dyDescent="0.25">
      <c r="A7" s="35"/>
      <c r="B7" s="587"/>
      <c r="C7" s="593"/>
      <c r="D7" s="589"/>
      <c r="E7" s="591"/>
      <c r="F7" s="26"/>
      <c r="G7" s="26"/>
      <c r="H7" s="26"/>
      <c r="I7" s="31"/>
    </row>
    <row r="8" spans="1:9" x14ac:dyDescent="0.25">
      <c r="A8" s="9"/>
      <c r="B8" s="135" t="s">
        <v>42</v>
      </c>
      <c r="C8" s="136">
        <v>2</v>
      </c>
      <c r="D8" s="137" t="s">
        <v>50</v>
      </c>
      <c r="E8" s="138" t="s">
        <v>51</v>
      </c>
      <c r="F8" s="26"/>
      <c r="G8" s="26"/>
      <c r="H8" s="26"/>
      <c r="I8" s="31"/>
    </row>
    <row r="9" spans="1:9" x14ac:dyDescent="0.25">
      <c r="A9" s="126"/>
      <c r="B9" s="139" t="s">
        <v>43</v>
      </c>
      <c r="C9" s="140">
        <v>3</v>
      </c>
      <c r="D9" s="141" t="s">
        <v>52</v>
      </c>
      <c r="E9" s="142" t="s">
        <v>53</v>
      </c>
      <c r="F9" s="39"/>
      <c r="G9" s="39"/>
      <c r="H9" s="39"/>
      <c r="I9" s="31"/>
    </row>
    <row r="10" spans="1:9" x14ac:dyDescent="0.25">
      <c r="A10" s="35"/>
      <c r="B10" s="139" t="s">
        <v>32</v>
      </c>
      <c r="C10" s="140">
        <v>1</v>
      </c>
      <c r="D10" s="143" t="s">
        <v>54</v>
      </c>
      <c r="E10" s="142" t="s">
        <v>55</v>
      </c>
      <c r="F10" s="39"/>
      <c r="G10" s="39"/>
      <c r="H10" s="39"/>
      <c r="I10" s="31"/>
    </row>
    <row r="11" spans="1:9" x14ac:dyDescent="0.25">
      <c r="A11" s="35"/>
      <c r="B11" s="139" t="s">
        <v>44</v>
      </c>
      <c r="C11" s="140">
        <v>2</v>
      </c>
      <c r="D11" s="141" t="s">
        <v>56</v>
      </c>
      <c r="E11" s="142" t="s">
        <v>57</v>
      </c>
      <c r="F11" s="26"/>
      <c r="G11" s="26"/>
      <c r="H11" s="26"/>
      <c r="I11" s="31"/>
    </row>
    <row r="12" spans="1:9" x14ac:dyDescent="0.25">
      <c r="A12" s="9"/>
      <c r="B12" s="144" t="s">
        <v>58</v>
      </c>
      <c r="C12" s="145">
        <v>1</v>
      </c>
      <c r="D12" s="146" t="s">
        <v>59</v>
      </c>
      <c r="E12" s="147" t="s">
        <v>60</v>
      </c>
      <c r="F12" s="26"/>
      <c r="G12" s="26"/>
      <c r="H12" s="26"/>
      <c r="I12" s="31"/>
    </row>
    <row r="13" spans="1:9" x14ac:dyDescent="0.25">
      <c r="A13" s="94"/>
      <c r="B13" s="148"/>
      <c r="C13" s="39"/>
      <c r="D13" s="39"/>
      <c r="E13" s="39"/>
      <c r="F13" s="39"/>
      <c r="G13" s="39"/>
      <c r="H13" s="39"/>
      <c r="I13" s="31"/>
    </row>
    <row r="14" spans="1:9" x14ac:dyDescent="0.25">
      <c r="A14" s="35"/>
      <c r="B14" s="39" t="s">
        <v>61</v>
      </c>
      <c r="C14" s="39"/>
      <c r="D14" s="39"/>
      <c r="E14" s="39"/>
      <c r="F14" s="39"/>
      <c r="G14" s="39"/>
      <c r="H14" s="39"/>
      <c r="I14" s="31"/>
    </row>
    <row r="15" spans="1:9" x14ac:dyDescent="0.25">
      <c r="A15" s="35"/>
      <c r="B15" s="39" t="s">
        <v>62</v>
      </c>
      <c r="C15" s="26"/>
      <c r="D15" s="26"/>
      <c r="E15" s="26"/>
      <c r="F15" s="26"/>
      <c r="G15" s="26"/>
      <c r="H15" s="26"/>
      <c r="I15" s="31"/>
    </row>
    <row r="16" spans="1:9" x14ac:dyDescent="0.25">
      <c r="A16" s="35"/>
      <c r="B16" s="26"/>
      <c r="C16" s="26"/>
      <c r="D16" s="26"/>
      <c r="E16" s="26"/>
      <c r="F16" s="26"/>
      <c r="G16" s="26"/>
      <c r="H16" s="26"/>
      <c r="I16" s="31"/>
    </row>
    <row r="17" spans="1:9" x14ac:dyDescent="0.25">
      <c r="A17" s="35" t="s">
        <v>2</v>
      </c>
      <c r="B17" s="26" t="s">
        <v>63</v>
      </c>
      <c r="C17" s="26"/>
      <c r="D17" s="26"/>
      <c r="E17" s="26"/>
      <c r="F17" s="26"/>
      <c r="G17" s="26"/>
      <c r="H17" s="26"/>
      <c r="I17" s="31"/>
    </row>
    <row r="18" spans="1:9" ht="15.75" thickBot="1" x14ac:dyDescent="0.3">
      <c r="A18" s="9">
        <f>INDEX('Point Grid'!$C$8:$I$31,MATCH($A$1,'Point Grid'!$A$8:$A$31,0),MATCH(A17,'Point Grid'!$C$7:$I$7,0))</f>
        <v>0.25</v>
      </c>
      <c r="B18" s="26"/>
      <c r="C18" s="26"/>
      <c r="D18" s="26"/>
      <c r="E18" s="26"/>
      <c r="F18" s="26"/>
      <c r="G18" s="26"/>
      <c r="H18" s="26"/>
      <c r="I18" s="31"/>
    </row>
    <row r="19" spans="1:9" ht="15.75" thickBot="1" x14ac:dyDescent="0.3">
      <c r="A19" s="5"/>
      <c r="B19" s="26"/>
      <c r="C19" s="26"/>
      <c r="D19" s="26"/>
      <c r="E19" s="26"/>
      <c r="F19" s="26"/>
      <c r="G19" s="26"/>
      <c r="H19" s="26"/>
      <c r="I19" s="31"/>
    </row>
    <row r="20" spans="1:9" x14ac:dyDescent="0.25">
      <c r="A20" s="35"/>
      <c r="B20" s="26"/>
      <c r="C20" s="26"/>
      <c r="D20" s="26"/>
      <c r="E20" s="26"/>
      <c r="F20" s="26"/>
      <c r="G20" s="26"/>
      <c r="H20" s="26"/>
      <c r="I20" s="31"/>
    </row>
    <row r="21" spans="1:9" x14ac:dyDescent="0.25">
      <c r="A21" s="35" t="s">
        <v>3</v>
      </c>
      <c r="B21" s="26" t="s">
        <v>64</v>
      </c>
      <c r="C21" s="26"/>
      <c r="D21" s="26"/>
      <c r="E21" s="26"/>
      <c r="F21" s="26"/>
      <c r="G21" s="26"/>
      <c r="H21" s="26"/>
      <c r="I21" s="31"/>
    </row>
    <row r="22" spans="1:9" ht="15.75" thickBot="1" x14ac:dyDescent="0.3">
      <c r="A22" s="9">
        <f>INDEX('Point Grid'!$C$8:$I$31,MATCH($A$1,'Point Grid'!$A$8:$A$31,0),MATCH(A21,'Point Grid'!$C$7:$I$7,0))</f>
        <v>0.5</v>
      </c>
      <c r="B22" s="26"/>
      <c r="C22" s="26"/>
      <c r="D22" s="26"/>
      <c r="E22" s="26"/>
      <c r="F22" s="26"/>
      <c r="G22" s="26"/>
      <c r="H22" s="26"/>
      <c r="I22" s="31"/>
    </row>
    <row r="23" spans="1:9" ht="15.75" thickBot="1" x14ac:dyDescent="0.3">
      <c r="A23" s="5"/>
      <c r="B23" s="26"/>
      <c r="C23" s="26"/>
      <c r="D23" s="26"/>
      <c r="E23" s="26"/>
      <c r="F23" s="26"/>
      <c r="G23" s="26"/>
      <c r="H23" s="26"/>
      <c r="I23" s="31"/>
    </row>
    <row r="24" spans="1:9" x14ac:dyDescent="0.25">
      <c r="A24" s="9"/>
      <c r="B24" s="26"/>
      <c r="C24" s="26"/>
      <c r="D24" s="26"/>
      <c r="E24" s="26"/>
      <c r="F24" s="26"/>
      <c r="G24" s="26"/>
      <c r="H24" s="26"/>
      <c r="I24" s="31"/>
    </row>
    <row r="25" spans="1:9" x14ac:dyDescent="0.25">
      <c r="A25" s="35" t="s">
        <v>4</v>
      </c>
      <c r="B25" s="26" t="s">
        <v>381</v>
      </c>
      <c r="C25" s="26"/>
      <c r="D25" s="26"/>
      <c r="E25" s="26"/>
      <c r="F25" s="26"/>
      <c r="G25" s="26"/>
      <c r="H25" s="26"/>
      <c r="I25" s="31"/>
    </row>
    <row r="26" spans="1:9" ht="15.75" thickBot="1" x14ac:dyDescent="0.3">
      <c r="A26" s="9">
        <f>INDEX('Point Grid'!$C$8:$I$31,MATCH($A$1,'Point Grid'!$A$8:$A$31,0),MATCH(A25,'Point Grid'!$C$7:$I$7,0))</f>
        <v>0.5</v>
      </c>
      <c r="B26" s="26"/>
      <c r="C26" s="26"/>
      <c r="D26" s="26"/>
      <c r="E26" s="26"/>
      <c r="F26" s="26"/>
      <c r="G26" s="26"/>
      <c r="H26" s="26"/>
      <c r="I26" s="31"/>
    </row>
    <row r="27" spans="1:9" ht="15.75" thickBot="1" x14ac:dyDescent="0.3">
      <c r="A27" s="5"/>
      <c r="B27" s="26"/>
      <c r="C27" s="26"/>
      <c r="D27" s="26"/>
      <c r="E27" s="26"/>
      <c r="F27" s="26"/>
      <c r="G27" s="26"/>
      <c r="H27" s="26"/>
      <c r="I27" s="31"/>
    </row>
    <row r="28" spans="1:9" x14ac:dyDescent="0.25">
      <c r="A28" s="94"/>
      <c r="B28" s="26"/>
      <c r="C28" s="26"/>
      <c r="D28" s="26"/>
      <c r="E28" s="26"/>
      <c r="F28" s="26"/>
      <c r="G28" s="26"/>
      <c r="H28" s="26"/>
      <c r="I28" s="31"/>
    </row>
    <row r="29" spans="1:9" x14ac:dyDescent="0.25">
      <c r="A29" s="35" t="s">
        <v>5</v>
      </c>
      <c r="B29" s="26" t="s">
        <v>67</v>
      </c>
      <c r="C29" s="26"/>
      <c r="D29" s="26"/>
      <c r="E29" s="26"/>
      <c r="F29" s="26"/>
      <c r="G29" s="26"/>
      <c r="H29" s="26"/>
      <c r="I29" s="31"/>
    </row>
    <row r="30" spans="1:9" ht="15.75" thickBot="1" x14ac:dyDescent="0.3">
      <c r="A30" s="9">
        <f>INDEX('Point Grid'!$C$8:$I$31,MATCH($A$1,'Point Grid'!$A$8:$A$31,0),MATCH(A29,'Point Grid'!$C$7:$I$7,0))</f>
        <v>0.25</v>
      </c>
      <c r="B30" s="26"/>
      <c r="C30" s="26"/>
      <c r="D30" s="26"/>
      <c r="E30" s="26"/>
      <c r="F30" s="26"/>
      <c r="G30" s="26"/>
      <c r="H30" s="26"/>
      <c r="I30" s="31"/>
    </row>
    <row r="31" spans="1:9" ht="15.75" thickBot="1" x14ac:dyDescent="0.3">
      <c r="A31" s="5"/>
      <c r="B31" s="26"/>
      <c r="C31" s="26"/>
      <c r="D31" s="26"/>
      <c r="E31" s="26"/>
      <c r="F31" s="26"/>
      <c r="G31" s="26"/>
      <c r="H31" s="26"/>
      <c r="I31" s="31"/>
    </row>
    <row r="32" spans="1:9" x14ac:dyDescent="0.25">
      <c r="A32" s="94"/>
      <c r="B32" s="26"/>
      <c r="C32" s="26"/>
      <c r="D32" s="26"/>
      <c r="E32" s="26"/>
      <c r="F32" s="26"/>
      <c r="G32" s="26"/>
      <c r="H32" s="26"/>
      <c r="I32" s="31"/>
    </row>
    <row r="33" spans="1:9" x14ac:dyDescent="0.25">
      <c r="A33" s="35" t="s">
        <v>6</v>
      </c>
      <c r="B33" s="26" t="s">
        <v>65</v>
      </c>
      <c r="C33" s="26"/>
      <c r="D33" s="26"/>
      <c r="E33" s="26"/>
      <c r="F33" s="26"/>
      <c r="G33" s="26"/>
      <c r="H33" s="26"/>
      <c r="I33" s="31"/>
    </row>
    <row r="34" spans="1:9" ht="15.75" thickBot="1" x14ac:dyDescent="0.3">
      <c r="A34" s="9">
        <f>INDEX('Point Grid'!$C$8:$I$31,MATCH($A$1,'Point Grid'!$A$8:$A$31,0),MATCH(A33,'Point Grid'!$C$7:$I$7,0))</f>
        <v>1</v>
      </c>
      <c r="B34" s="26" t="s">
        <v>66</v>
      </c>
      <c r="C34" s="26"/>
      <c r="D34" s="26"/>
      <c r="E34" s="26"/>
      <c r="F34" s="26"/>
      <c r="G34" s="26"/>
      <c r="H34" s="26"/>
      <c r="I34" s="31"/>
    </row>
    <row r="35" spans="1:9" ht="15.75" thickBot="1" x14ac:dyDescent="0.3">
      <c r="A35" s="5"/>
      <c r="B35" s="26"/>
      <c r="C35" s="26"/>
      <c r="D35" s="26"/>
      <c r="E35" s="26"/>
      <c r="F35" s="26"/>
      <c r="G35" s="26"/>
      <c r="H35" s="26"/>
      <c r="I35" s="31"/>
    </row>
    <row r="36" spans="1:9" ht="15.75" thickBot="1" x14ac:dyDescent="0.3">
      <c r="A36" s="23"/>
      <c r="B36" s="33"/>
      <c r="C36" s="33"/>
      <c r="D36" s="33"/>
      <c r="E36" s="33"/>
      <c r="F36" s="33"/>
      <c r="G36" s="33"/>
      <c r="H36" s="33"/>
      <c r="I36" s="34"/>
    </row>
  </sheetData>
  <mergeCells count="5">
    <mergeCell ref="H1:I1"/>
    <mergeCell ref="B6:B7"/>
    <mergeCell ref="D6:D7"/>
    <mergeCell ref="E6:E7"/>
    <mergeCell ref="C6:C7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3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36">
      <formula1>0</formula1>
      <formula2>#REF!</formula2>
    </dataValidation>
    <dataValidation type="decimal" allowBlank="1" showInputMessage="1" showErrorMessage="1" sqref="A19 A23 A27 A31 A35">
      <formula1>0</formula1>
      <formula2>A18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"/>
  <sheetViews>
    <sheetView zoomScaleNormal="100" workbookViewId="0"/>
  </sheetViews>
  <sheetFormatPr defaultColWidth="9.140625" defaultRowHeight="15" x14ac:dyDescent="0.25"/>
  <cols>
    <col min="1" max="1" width="9.140625" style="29"/>
    <col min="2" max="2" width="14" style="29" customWidth="1"/>
    <col min="3" max="3" width="17.140625" style="29" customWidth="1"/>
    <col min="4" max="9" width="11.5703125" style="29" customWidth="1"/>
    <col min="10" max="16384" width="9.140625" style="29"/>
  </cols>
  <sheetData>
    <row r="1" spans="1:9" x14ac:dyDescent="0.25">
      <c r="A1" s="7">
        <v>2</v>
      </c>
      <c r="B1" s="40" t="s">
        <v>12</v>
      </c>
      <c r="C1" s="28"/>
      <c r="D1" s="28"/>
      <c r="E1" s="28"/>
      <c r="F1" s="28"/>
      <c r="G1" s="28"/>
      <c r="H1" s="584" t="s">
        <v>29</v>
      </c>
      <c r="I1" s="594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39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Grid'!B:B,MATCH('2'!A1,'Point Grid'!A:A,0))</f>
        <v>2.25</v>
      </c>
      <c r="B4" s="26"/>
      <c r="C4" s="26"/>
      <c r="D4" s="26"/>
      <c r="E4" s="26"/>
      <c r="F4" s="26"/>
      <c r="G4" s="26"/>
      <c r="H4" s="26"/>
      <c r="I4" s="31"/>
    </row>
    <row r="5" spans="1:9" s="70" customFormat="1" ht="15" customHeight="1" x14ac:dyDescent="0.25">
      <c r="A5" s="69"/>
      <c r="B5" s="156" t="s">
        <v>68</v>
      </c>
      <c r="C5" s="156" t="s">
        <v>69</v>
      </c>
      <c r="D5" s="149"/>
      <c r="E5" s="149"/>
      <c r="F5" s="149"/>
      <c r="G5" s="149"/>
      <c r="H5" s="75"/>
      <c r="I5" s="37"/>
    </row>
    <row r="6" spans="1:9" s="70" customFormat="1" ht="15" customHeight="1" x14ac:dyDescent="0.25">
      <c r="A6" s="130"/>
      <c r="B6" s="157">
        <v>2017</v>
      </c>
      <c r="C6" s="158">
        <v>3850000</v>
      </c>
      <c r="D6" s="71"/>
      <c r="E6" s="71"/>
      <c r="F6" s="150"/>
      <c r="G6" s="76"/>
      <c r="H6" s="76"/>
      <c r="I6" s="37"/>
    </row>
    <row r="7" spans="1:9" s="70" customFormat="1" ht="15" customHeight="1" x14ac:dyDescent="0.25">
      <c r="A7" s="130"/>
      <c r="B7" s="159">
        <v>2018</v>
      </c>
      <c r="C7" s="160">
        <v>4200000</v>
      </c>
      <c r="D7" s="151"/>
      <c r="E7" s="151"/>
      <c r="F7" s="75"/>
      <c r="G7" s="76"/>
      <c r="H7" s="76"/>
      <c r="I7" s="37"/>
    </row>
    <row r="8" spans="1:9" s="70" customFormat="1" ht="15" customHeight="1" x14ac:dyDescent="0.25">
      <c r="A8" s="130"/>
      <c r="B8" s="161"/>
      <c r="C8" s="162"/>
      <c r="D8" s="76"/>
      <c r="E8" s="76"/>
      <c r="F8" s="68"/>
      <c r="G8" s="68"/>
      <c r="H8" s="68"/>
      <c r="I8" s="37"/>
    </row>
    <row r="9" spans="1:9" s="70" customFormat="1" ht="15" customHeight="1" x14ac:dyDescent="0.25">
      <c r="A9" s="130"/>
      <c r="B9" s="163"/>
      <c r="C9" s="154"/>
      <c r="D9" s="75"/>
      <c r="E9" s="75"/>
      <c r="F9" s="77"/>
      <c r="G9" s="75"/>
      <c r="H9" s="75"/>
      <c r="I9" s="37"/>
    </row>
    <row r="10" spans="1:9" s="70" customFormat="1" ht="15" customHeight="1" x14ac:dyDescent="0.25">
      <c r="A10" s="130"/>
      <c r="B10" s="595" t="s">
        <v>70</v>
      </c>
      <c r="C10" s="597" t="s">
        <v>71</v>
      </c>
      <c r="D10" s="75"/>
      <c r="E10" s="75"/>
      <c r="F10" s="77"/>
      <c r="G10" s="75"/>
      <c r="H10" s="75"/>
      <c r="I10" s="37"/>
    </row>
    <row r="11" spans="1:9" s="70" customFormat="1" ht="15" customHeight="1" x14ac:dyDescent="0.25">
      <c r="A11" s="130"/>
      <c r="B11" s="596"/>
      <c r="C11" s="598"/>
      <c r="D11" s="75"/>
      <c r="E11" s="75"/>
      <c r="F11" s="77"/>
      <c r="G11" s="75"/>
      <c r="H11" s="75"/>
      <c r="I11" s="37"/>
    </row>
    <row r="12" spans="1:9" s="70" customFormat="1" ht="15" customHeight="1" x14ac:dyDescent="0.25">
      <c r="A12" s="130"/>
      <c r="B12" s="164" t="s">
        <v>72</v>
      </c>
      <c r="C12" s="165">
        <v>0.1</v>
      </c>
      <c r="D12" s="75"/>
      <c r="E12" s="75"/>
      <c r="F12" s="77"/>
      <c r="G12" s="75"/>
      <c r="H12" s="75"/>
      <c r="I12" s="37"/>
    </row>
    <row r="13" spans="1:9" s="70" customFormat="1" ht="15" customHeight="1" x14ac:dyDescent="0.25">
      <c r="A13" s="130"/>
      <c r="B13" s="166" t="s">
        <v>36</v>
      </c>
      <c r="C13" s="167">
        <v>0.05</v>
      </c>
      <c r="D13" s="75"/>
      <c r="E13" s="75"/>
      <c r="F13" s="152"/>
      <c r="G13" s="75"/>
      <c r="H13" s="75"/>
      <c r="I13" s="37"/>
    </row>
    <row r="14" spans="1:9" s="70" customFormat="1" ht="15" customHeight="1" x14ac:dyDescent="0.25">
      <c r="A14" s="69"/>
      <c r="B14" s="154"/>
      <c r="C14" s="163"/>
      <c r="D14" s="75"/>
      <c r="E14" s="75"/>
      <c r="F14" s="77"/>
      <c r="G14" s="75"/>
      <c r="H14" s="75"/>
      <c r="I14" s="37"/>
    </row>
    <row r="15" spans="1:9" s="70" customFormat="1" ht="15" customHeight="1" x14ac:dyDescent="0.25">
      <c r="A15" s="35"/>
      <c r="B15" s="154"/>
      <c r="C15" s="163"/>
      <c r="D15" s="75"/>
      <c r="E15" s="75"/>
      <c r="F15" s="75"/>
      <c r="G15" s="75"/>
      <c r="H15" s="75"/>
      <c r="I15" s="37"/>
    </row>
    <row r="16" spans="1:9" s="70" customFormat="1" ht="15" customHeight="1" x14ac:dyDescent="0.25">
      <c r="A16" s="9"/>
      <c r="B16" s="597" t="s">
        <v>73</v>
      </c>
      <c r="C16" s="597" t="s">
        <v>84</v>
      </c>
      <c r="D16" s="132"/>
      <c r="E16" s="132"/>
      <c r="F16" s="57"/>
      <c r="G16" s="72"/>
      <c r="H16" s="72"/>
      <c r="I16" s="37"/>
    </row>
    <row r="17" spans="1:9" s="70" customFormat="1" ht="15" customHeight="1" x14ac:dyDescent="0.25">
      <c r="A17" s="9"/>
      <c r="B17" s="599"/>
      <c r="C17" s="599"/>
      <c r="D17" s="132"/>
      <c r="E17" s="132"/>
      <c r="F17" s="57"/>
      <c r="G17" s="72"/>
      <c r="H17" s="72"/>
      <c r="I17" s="37"/>
    </row>
    <row r="18" spans="1:9" s="70" customFormat="1" ht="15" customHeight="1" x14ac:dyDescent="0.25">
      <c r="A18" s="9"/>
      <c r="B18" s="598"/>
      <c r="C18" s="598"/>
      <c r="D18" s="132"/>
      <c r="E18" s="132"/>
      <c r="F18" s="57"/>
      <c r="G18" s="72"/>
      <c r="H18" s="72"/>
      <c r="I18" s="37"/>
    </row>
    <row r="19" spans="1:9" s="70" customFormat="1" ht="15" customHeight="1" x14ac:dyDescent="0.25">
      <c r="A19" s="94"/>
      <c r="B19" s="164" t="s">
        <v>74</v>
      </c>
      <c r="C19" s="168">
        <v>1771</v>
      </c>
      <c r="D19" s="149"/>
      <c r="E19" s="149"/>
      <c r="F19" s="57"/>
      <c r="G19" s="72"/>
      <c r="H19" s="72"/>
      <c r="I19" s="37"/>
    </row>
    <row r="20" spans="1:9" s="70" customFormat="1" ht="15" customHeight="1" x14ac:dyDescent="0.25">
      <c r="A20" s="130"/>
      <c r="B20" s="169" t="s">
        <v>75</v>
      </c>
      <c r="C20" s="170">
        <v>1806</v>
      </c>
      <c r="D20" s="153"/>
      <c r="E20" s="153"/>
      <c r="F20" s="72"/>
      <c r="G20" s="72"/>
      <c r="H20" s="72"/>
      <c r="I20" s="37"/>
    </row>
    <row r="21" spans="1:9" s="70" customFormat="1" ht="15" customHeight="1" x14ac:dyDescent="0.25">
      <c r="A21" s="130"/>
      <c r="B21" s="169" t="s">
        <v>76</v>
      </c>
      <c r="C21" s="170">
        <v>1840</v>
      </c>
      <c r="D21" s="75"/>
      <c r="E21" s="77"/>
      <c r="F21" s="72"/>
      <c r="G21" s="72"/>
      <c r="H21" s="72"/>
      <c r="I21" s="37"/>
    </row>
    <row r="22" spans="1:9" s="70" customFormat="1" ht="15" customHeight="1" x14ac:dyDescent="0.25">
      <c r="A22" s="130"/>
      <c r="B22" s="169" t="s">
        <v>77</v>
      </c>
      <c r="C22" s="170">
        <v>1877</v>
      </c>
      <c r="D22" s="75"/>
      <c r="E22" s="77"/>
      <c r="F22" s="72"/>
      <c r="G22" s="72"/>
      <c r="H22" s="72"/>
      <c r="I22" s="37"/>
    </row>
    <row r="23" spans="1:9" s="70" customFormat="1" ht="15" customHeight="1" x14ac:dyDescent="0.25">
      <c r="A23" s="130"/>
      <c r="B23" s="169" t="s">
        <v>78</v>
      </c>
      <c r="C23" s="170">
        <v>1914</v>
      </c>
      <c r="D23" s="75"/>
      <c r="E23" s="77"/>
      <c r="F23" s="72"/>
      <c r="G23" s="72"/>
      <c r="H23" s="72"/>
      <c r="I23" s="37"/>
    </row>
    <row r="24" spans="1:9" s="70" customFormat="1" ht="15" customHeight="1" x14ac:dyDescent="0.25">
      <c r="A24" s="130"/>
      <c r="B24" s="166" t="s">
        <v>79</v>
      </c>
      <c r="C24" s="171">
        <v>1953</v>
      </c>
      <c r="D24" s="75"/>
      <c r="E24" s="77"/>
      <c r="F24" s="72"/>
      <c r="G24" s="72"/>
      <c r="H24" s="72"/>
      <c r="I24" s="37"/>
    </row>
    <row r="25" spans="1:9" s="70" customFormat="1" ht="15" customHeight="1" x14ac:dyDescent="0.25">
      <c r="A25" s="130"/>
      <c r="B25" s="155"/>
      <c r="C25" s="155"/>
      <c r="D25" s="75"/>
      <c r="E25" s="77"/>
      <c r="F25" s="72"/>
      <c r="G25" s="72"/>
      <c r="H25" s="72"/>
      <c r="I25" s="37"/>
    </row>
    <row r="26" spans="1:9" s="70" customFormat="1" ht="15" customHeight="1" x14ac:dyDescent="0.25">
      <c r="A26" s="130"/>
      <c r="B26" s="172" t="s">
        <v>80</v>
      </c>
      <c r="C26" s="155"/>
      <c r="D26" s="75"/>
      <c r="E26" s="77"/>
      <c r="F26" s="72"/>
      <c r="G26" s="72"/>
      <c r="H26" s="72"/>
      <c r="I26" s="37"/>
    </row>
    <row r="27" spans="1:9" s="70" customFormat="1" ht="15" customHeight="1" x14ac:dyDescent="0.25">
      <c r="A27" s="173"/>
      <c r="B27" s="172" t="s">
        <v>81</v>
      </c>
      <c r="C27" s="155"/>
      <c r="D27" s="78"/>
      <c r="E27" s="79"/>
      <c r="F27" s="57"/>
      <c r="G27" s="57"/>
      <c r="H27" s="57"/>
      <c r="I27" s="37"/>
    </row>
    <row r="28" spans="1:9" s="70" customFormat="1" ht="15" customHeight="1" x14ac:dyDescent="0.25">
      <c r="A28" s="173"/>
      <c r="B28" s="172" t="s">
        <v>82</v>
      </c>
      <c r="C28" s="155"/>
      <c r="D28" s="78"/>
      <c r="E28" s="79"/>
      <c r="F28" s="57"/>
      <c r="G28" s="57"/>
      <c r="H28" s="57"/>
      <c r="I28" s="37"/>
    </row>
    <row r="29" spans="1:9" s="70" customFormat="1" ht="15" customHeight="1" x14ac:dyDescent="0.25">
      <c r="A29" s="173"/>
      <c r="B29" s="172" t="s">
        <v>83</v>
      </c>
      <c r="C29" s="155"/>
      <c r="D29" s="78"/>
      <c r="E29" s="79"/>
      <c r="F29" s="57"/>
      <c r="G29" s="57"/>
      <c r="H29" s="57"/>
      <c r="I29" s="37"/>
    </row>
    <row r="30" spans="1:9" s="70" customFormat="1" ht="15" customHeight="1" x14ac:dyDescent="0.25">
      <c r="A30" s="69"/>
      <c r="B30" s="78"/>
      <c r="C30" s="78"/>
      <c r="D30" s="78"/>
      <c r="E30" s="79"/>
      <c r="F30" s="57"/>
      <c r="G30" s="57"/>
      <c r="H30" s="57"/>
      <c r="I30" s="37"/>
    </row>
    <row r="31" spans="1:9" s="70" customFormat="1" ht="15" customHeight="1" x14ac:dyDescent="0.25">
      <c r="A31" s="35" t="s">
        <v>2</v>
      </c>
      <c r="B31" s="78" t="s">
        <v>85</v>
      </c>
      <c r="C31" s="78"/>
      <c r="D31" s="78"/>
      <c r="E31" s="79"/>
      <c r="F31" s="57"/>
      <c r="G31" s="57"/>
      <c r="H31" s="57"/>
      <c r="I31" s="37"/>
    </row>
    <row r="32" spans="1:9" s="70" customFormat="1" ht="15" customHeight="1" thickBot="1" x14ac:dyDescent="0.3">
      <c r="A32" s="9">
        <f>INDEX('Point Grid'!$C$8:$I$31,MATCH($A$1,'Point Grid'!$A$8:$A$31,0),MATCH(A31,'Point Grid'!$C$7:$I$7,0))</f>
        <v>1.75</v>
      </c>
      <c r="B32" s="78"/>
      <c r="C32" s="78"/>
      <c r="D32" s="78"/>
      <c r="E32" s="79"/>
      <c r="F32" s="57"/>
      <c r="G32" s="57"/>
      <c r="H32" s="57"/>
      <c r="I32" s="37"/>
    </row>
    <row r="33" spans="1:9" s="70" customFormat="1" ht="15" customHeight="1" thickBot="1" x14ac:dyDescent="0.3">
      <c r="A33" s="5"/>
      <c r="B33" s="78"/>
      <c r="C33" s="78"/>
      <c r="D33" s="78"/>
      <c r="E33" s="79"/>
      <c r="F33" s="57"/>
      <c r="G33" s="57"/>
      <c r="H33" s="57"/>
      <c r="I33" s="37"/>
    </row>
    <row r="34" spans="1:9" s="70" customFormat="1" ht="15" customHeight="1" x14ac:dyDescent="0.25">
      <c r="A34" s="69"/>
      <c r="B34" s="78"/>
      <c r="C34" s="78"/>
      <c r="D34" s="78"/>
      <c r="E34" s="79"/>
      <c r="F34" s="57"/>
      <c r="G34" s="57"/>
      <c r="H34" s="57"/>
      <c r="I34" s="37"/>
    </row>
    <row r="35" spans="1:9" s="70" customFormat="1" ht="15" customHeight="1" x14ac:dyDescent="0.25">
      <c r="A35" s="35" t="s">
        <v>3</v>
      </c>
      <c r="B35" s="78" t="s">
        <v>86</v>
      </c>
      <c r="C35" s="78"/>
      <c r="D35" s="78"/>
      <c r="E35" s="79"/>
      <c r="F35" s="57"/>
      <c r="G35" s="57"/>
      <c r="H35" s="57"/>
      <c r="I35" s="37"/>
    </row>
    <row r="36" spans="1:9" s="70" customFormat="1" ht="15" customHeight="1" thickBot="1" x14ac:dyDescent="0.3">
      <c r="A36" s="9">
        <f>INDEX('Point Grid'!$C$8:$I$31,MATCH($A$1,'Point Grid'!$A$8:$A$31,0),MATCH(A35,'Point Grid'!$C$7:$I$7,0))</f>
        <v>0.5</v>
      </c>
      <c r="B36" s="78" t="s">
        <v>87</v>
      </c>
      <c r="C36" s="78"/>
      <c r="D36" s="78"/>
      <c r="E36" s="79"/>
      <c r="F36" s="57"/>
      <c r="G36" s="57"/>
      <c r="H36" s="57"/>
      <c r="I36" s="37"/>
    </row>
    <row r="37" spans="1:9" s="70" customFormat="1" ht="15" customHeight="1" thickBot="1" x14ac:dyDescent="0.3">
      <c r="A37" s="5"/>
      <c r="B37" s="78"/>
      <c r="C37" s="78"/>
      <c r="D37" s="78"/>
      <c r="E37" s="79"/>
      <c r="F37" s="57"/>
      <c r="G37" s="57"/>
      <c r="H37" s="57"/>
      <c r="I37" s="37"/>
    </row>
    <row r="38" spans="1:9" ht="15" customHeight="1" thickBot="1" x14ac:dyDescent="0.3">
      <c r="A38" s="127"/>
      <c r="B38" s="83"/>
      <c r="C38" s="33"/>
      <c r="D38" s="33"/>
      <c r="E38" s="33"/>
      <c r="F38" s="33"/>
      <c r="G38" s="33"/>
      <c r="H38" s="33"/>
      <c r="I38" s="34"/>
    </row>
    <row r="45" spans="1:9" x14ac:dyDescent="0.25">
      <c r="F45" s="45"/>
    </row>
  </sheetData>
  <mergeCells count="5">
    <mergeCell ref="H1:I1"/>
    <mergeCell ref="B10:B11"/>
    <mergeCell ref="C10:C11"/>
    <mergeCell ref="C16:C18"/>
    <mergeCell ref="B16:B18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5">
    <dataValidation type="decimal" allowBlank="1" showInputMessage="1" showErrorMessage="1" sqref="A37 A33">
      <formula1>0</formula1>
      <formula2>A32</formula2>
    </dataValidation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19">
      <formula1>0</formula1>
      <formula2>A16</formula2>
    </dataValidation>
    <dataValidation type="decimal" allowBlank="1" showInputMessage="1" showErrorMessage="1" sqref="A34">
      <formula1>0</formula1>
      <formula2>A30</formula2>
    </dataValidation>
    <dataValidation type="decimal" allowBlank="1" showInputMessage="1" showErrorMessage="1" sqref="A30">
      <formula1>0</formula1>
      <formula2>A33</formula2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8"/>
  <sheetViews>
    <sheetView zoomScaleNormal="100" workbookViewId="0"/>
  </sheetViews>
  <sheetFormatPr defaultColWidth="9.140625" defaultRowHeight="15" x14ac:dyDescent="0.25"/>
  <cols>
    <col min="1" max="1" width="9.140625" style="29"/>
    <col min="2" max="2" width="16" style="29" bestFit="1" customWidth="1"/>
    <col min="3" max="4" width="14.5703125" style="29" customWidth="1"/>
    <col min="5" max="8" width="12.5703125" style="29" customWidth="1"/>
    <col min="9" max="9" width="13.7109375" style="29" customWidth="1"/>
    <col min="10" max="16384" width="9.140625" style="29"/>
  </cols>
  <sheetData>
    <row r="1" spans="1:9" x14ac:dyDescent="0.25">
      <c r="A1" s="7">
        <v>3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/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Grid'!B:B,MATCH('3'!A1,'Point Grid'!A:A,0))</f>
        <v>1.5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30"/>
      <c r="B5" s="38"/>
      <c r="C5" s="38"/>
      <c r="D5" s="38"/>
      <c r="E5" s="38"/>
      <c r="F5" s="38"/>
      <c r="G5" s="38"/>
      <c r="H5" s="38"/>
      <c r="I5" s="31"/>
    </row>
    <row r="6" spans="1:9" x14ac:dyDescent="0.25">
      <c r="A6" s="35" t="s">
        <v>2</v>
      </c>
      <c r="B6" s="27" t="s">
        <v>88</v>
      </c>
      <c r="C6" s="26"/>
      <c r="D6" s="26"/>
      <c r="E6" s="26"/>
      <c r="F6" s="26"/>
      <c r="G6" s="26"/>
      <c r="H6" s="26"/>
      <c r="I6" s="31"/>
    </row>
    <row r="7" spans="1:9" ht="15.75" thickBot="1" x14ac:dyDescent="0.3">
      <c r="A7" s="9">
        <f>INDEX('Point Grid'!$C$8:$I$31,MATCH($A$1,'Point Grid'!$A$8:$A$31,0),MATCH(A6,'Point Grid'!$C$7:$I$7,0))</f>
        <v>0.5</v>
      </c>
      <c r="B7" s="39"/>
      <c r="C7" s="26"/>
      <c r="D7" s="26"/>
      <c r="E7" s="26"/>
      <c r="F7" s="26"/>
      <c r="G7" s="26"/>
      <c r="H7" s="26"/>
      <c r="I7" s="31"/>
    </row>
    <row r="8" spans="1:9" ht="15.75" thickBot="1" x14ac:dyDescent="0.3">
      <c r="A8" s="5"/>
      <c r="B8" s="26"/>
      <c r="C8" s="26"/>
      <c r="D8" s="26"/>
      <c r="E8" s="26"/>
      <c r="F8" s="26"/>
      <c r="G8" s="26"/>
      <c r="H8" s="26"/>
      <c r="I8" s="31"/>
    </row>
    <row r="9" spans="1:9" x14ac:dyDescent="0.25">
      <c r="A9" s="30"/>
      <c r="B9" s="26"/>
      <c r="C9" s="26"/>
      <c r="D9" s="26"/>
      <c r="E9" s="26"/>
      <c r="F9" s="26"/>
      <c r="G9" s="26"/>
      <c r="H9" s="26"/>
      <c r="I9" s="31"/>
    </row>
    <row r="10" spans="1:9" x14ac:dyDescent="0.25">
      <c r="A10" s="35" t="s">
        <v>3</v>
      </c>
      <c r="B10" s="26" t="s">
        <v>89</v>
      </c>
      <c r="C10" s="26"/>
      <c r="D10" s="26"/>
      <c r="E10" s="26"/>
      <c r="F10" s="26"/>
      <c r="G10" s="26"/>
      <c r="H10" s="26"/>
      <c r="I10" s="31"/>
    </row>
    <row r="11" spans="1:9" ht="15.75" thickBot="1" x14ac:dyDescent="0.3">
      <c r="A11" s="9">
        <f>INDEX('Point Grid'!$C$8:$I$31,MATCH($A$1,'Point Grid'!$A$8:$A$31,0),MATCH(A10,'Point Grid'!$C$7:$I$7,0))</f>
        <v>0.5</v>
      </c>
      <c r="B11" s="27" t="s">
        <v>90</v>
      </c>
      <c r="C11" s="26"/>
      <c r="D11" s="26"/>
      <c r="E11" s="26"/>
      <c r="F11" s="26"/>
      <c r="G11" s="26"/>
      <c r="H11" s="26"/>
      <c r="I11" s="31"/>
    </row>
    <row r="12" spans="1:9" ht="15.75" thickBot="1" x14ac:dyDescent="0.3">
      <c r="A12" s="5"/>
      <c r="B12" s="27"/>
      <c r="C12" s="26"/>
      <c r="D12" s="26"/>
      <c r="E12" s="26"/>
      <c r="F12" s="26"/>
      <c r="G12" s="26"/>
      <c r="H12" s="26"/>
      <c r="I12" s="31"/>
    </row>
    <row r="13" spans="1:9" x14ac:dyDescent="0.25">
      <c r="A13" s="30"/>
      <c r="B13" s="27"/>
      <c r="C13" s="26"/>
      <c r="D13" s="26"/>
      <c r="E13" s="26"/>
      <c r="F13" s="26"/>
      <c r="G13" s="26"/>
      <c r="H13" s="26"/>
      <c r="I13" s="31"/>
    </row>
    <row r="14" spans="1:9" x14ac:dyDescent="0.25">
      <c r="A14" s="35" t="s">
        <v>4</v>
      </c>
      <c r="B14" s="27" t="s">
        <v>91</v>
      </c>
      <c r="C14" s="26"/>
      <c r="D14" s="26"/>
      <c r="E14" s="26"/>
      <c r="F14" s="26"/>
      <c r="G14" s="26"/>
      <c r="H14" s="26"/>
      <c r="I14" s="31"/>
    </row>
    <row r="15" spans="1:9" ht="15.75" thickBot="1" x14ac:dyDescent="0.3">
      <c r="A15" s="9">
        <f>INDEX('Point Grid'!$C$8:$I$31,MATCH($A$1,'Point Grid'!$A$8:$A$31,0),MATCH(A14,'Point Grid'!$C$7:$I$7,0))</f>
        <v>0.5</v>
      </c>
      <c r="B15" s="26"/>
      <c r="C15" s="26"/>
      <c r="D15" s="26"/>
      <c r="E15" s="26"/>
      <c r="F15" s="26"/>
      <c r="G15" s="26"/>
      <c r="H15" s="26"/>
      <c r="I15" s="31"/>
    </row>
    <row r="16" spans="1:9" ht="15.75" thickBot="1" x14ac:dyDescent="0.3">
      <c r="A16" s="5"/>
      <c r="B16" s="26"/>
      <c r="C16" s="26"/>
      <c r="D16" s="26"/>
      <c r="E16" s="26"/>
      <c r="F16" s="26"/>
      <c r="G16" s="26"/>
      <c r="H16" s="26"/>
      <c r="I16" s="31"/>
    </row>
    <row r="17" spans="1:9" x14ac:dyDescent="0.25">
      <c r="A17" s="174"/>
      <c r="B17" s="26"/>
      <c r="C17" s="26"/>
      <c r="D17" s="26"/>
      <c r="E17" s="26"/>
      <c r="F17" s="26"/>
      <c r="G17" s="26"/>
      <c r="H17" s="26"/>
      <c r="I17" s="31"/>
    </row>
    <row r="18" spans="1:9" x14ac:dyDescent="0.25">
      <c r="A18" s="174"/>
      <c r="B18" s="26"/>
      <c r="C18" s="26"/>
      <c r="D18" s="26"/>
      <c r="E18" s="26"/>
      <c r="F18" s="26"/>
      <c r="G18" s="26"/>
      <c r="H18" s="26"/>
      <c r="I18" s="31"/>
    </row>
    <row r="19" spans="1:9" x14ac:dyDescent="0.25">
      <c r="A19" s="174"/>
      <c r="B19" s="26"/>
      <c r="C19" s="26"/>
      <c r="D19" s="26"/>
      <c r="E19" s="26"/>
      <c r="F19" s="26"/>
      <c r="G19" s="26"/>
      <c r="H19" s="26"/>
      <c r="I19" s="31"/>
    </row>
    <row r="20" spans="1:9" ht="15.75" thickBot="1" x14ac:dyDescent="0.3">
      <c r="A20" s="32"/>
      <c r="B20" s="33"/>
      <c r="C20" s="33"/>
      <c r="D20" s="33"/>
      <c r="E20" s="33"/>
      <c r="F20" s="33"/>
      <c r="G20" s="33"/>
      <c r="H20" s="33"/>
      <c r="I20" s="34"/>
    </row>
    <row r="28" spans="1:9" x14ac:dyDescent="0.25">
      <c r="F28" s="45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4">
    <dataValidation type="decimal" allowBlank="1" showInputMessage="1" showErrorMessage="1" sqref="A8 A12 A19 A16:A17">
      <formula1>0</formula1>
      <formula2>A7</formula2>
    </dataValidation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13">
      <formula1>0</formula1>
      <formula2>#REF!</formula2>
    </dataValidation>
    <dataValidation type="decimal" allowBlank="1" showInputMessage="1" showErrorMessage="1" sqref="A18">
      <formula1>0</formula1>
      <formula2>A16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33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5.28515625" style="29" customWidth="1"/>
    <col min="3" max="3" width="13.42578125" style="29" customWidth="1"/>
    <col min="4" max="9" width="10.85546875" style="29" customWidth="1"/>
    <col min="10" max="10" width="10.7109375" style="29" customWidth="1"/>
    <col min="11" max="16384" width="9.140625" style="29"/>
  </cols>
  <sheetData>
    <row r="1" spans="1:9" x14ac:dyDescent="0.25">
      <c r="A1" s="7">
        <v>4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172" t="s">
        <v>38</v>
      </c>
      <c r="C3" s="155"/>
      <c r="D3" s="26"/>
      <c r="E3" s="26"/>
      <c r="F3" s="26"/>
      <c r="G3" s="26"/>
      <c r="H3" s="26"/>
      <c r="I3" s="31"/>
    </row>
    <row r="4" spans="1:9" x14ac:dyDescent="0.25">
      <c r="A4" s="9">
        <f>INDEX('Point Grid'!B:B,MATCH('4'!A1,'Point Grid'!A:A,0))</f>
        <v>2.25</v>
      </c>
      <c r="B4" s="172"/>
      <c r="C4" s="155"/>
      <c r="D4" s="26"/>
      <c r="E4" s="26"/>
      <c r="F4" s="26"/>
      <c r="G4" s="26"/>
      <c r="H4" s="26"/>
      <c r="I4" s="31"/>
    </row>
    <row r="5" spans="1:9" x14ac:dyDescent="0.25">
      <c r="A5" s="30"/>
      <c r="B5" s="192" t="s">
        <v>92</v>
      </c>
      <c r="C5" s="192" t="s">
        <v>93</v>
      </c>
      <c r="D5" s="176"/>
      <c r="E5" s="176"/>
      <c r="F5" s="39"/>
      <c r="G5" s="39"/>
      <c r="H5" s="39"/>
      <c r="I5" s="31"/>
    </row>
    <row r="6" spans="1:9" x14ac:dyDescent="0.25">
      <c r="A6" s="30"/>
      <c r="B6" s="193" t="s">
        <v>94</v>
      </c>
      <c r="C6" s="193" t="s">
        <v>95</v>
      </c>
      <c r="D6" s="26"/>
      <c r="E6" s="26"/>
      <c r="F6" s="26"/>
      <c r="G6" s="26"/>
      <c r="H6" s="39"/>
      <c r="I6" s="31"/>
    </row>
    <row r="7" spans="1:9" x14ac:dyDescent="0.25">
      <c r="A7" s="30"/>
      <c r="B7" s="157">
        <v>1</v>
      </c>
      <c r="C7" s="157">
        <v>15</v>
      </c>
      <c r="D7" s="26"/>
      <c r="E7" s="26"/>
      <c r="F7" s="26"/>
      <c r="G7" s="26"/>
      <c r="H7" s="26"/>
      <c r="I7" s="31"/>
    </row>
    <row r="8" spans="1:9" x14ac:dyDescent="0.25">
      <c r="A8" s="126"/>
      <c r="B8" s="194">
        <v>2</v>
      </c>
      <c r="C8" s="194">
        <v>21</v>
      </c>
      <c r="D8" s="39"/>
      <c r="E8" s="39"/>
      <c r="F8" s="39"/>
      <c r="G8" s="39"/>
      <c r="H8" s="26"/>
      <c r="I8" s="31"/>
    </row>
    <row r="9" spans="1:9" x14ac:dyDescent="0.25">
      <c r="A9" s="126"/>
      <c r="B9" s="194">
        <v>3</v>
      </c>
      <c r="C9" s="194">
        <v>24</v>
      </c>
      <c r="D9" s="26"/>
      <c r="E9" s="26"/>
      <c r="F9" s="26"/>
      <c r="G9" s="26"/>
      <c r="H9" s="26"/>
      <c r="I9" s="31"/>
    </row>
    <row r="10" spans="1:9" x14ac:dyDescent="0.25">
      <c r="A10" s="126"/>
      <c r="B10" s="159">
        <v>4</v>
      </c>
      <c r="C10" s="159">
        <v>55</v>
      </c>
      <c r="D10" s="26"/>
      <c r="E10" s="26"/>
      <c r="F10" s="26"/>
      <c r="G10" s="26"/>
      <c r="H10" s="26"/>
      <c r="I10" s="31"/>
    </row>
    <row r="11" spans="1:9" ht="14.25" customHeight="1" x14ac:dyDescent="0.25">
      <c r="A11" s="148"/>
      <c r="B11" s="26"/>
      <c r="C11" s="26"/>
      <c r="D11" s="26"/>
      <c r="E11" s="26"/>
      <c r="F11" s="26"/>
      <c r="G11" s="26"/>
      <c r="H11" s="26"/>
      <c r="I11" s="31"/>
    </row>
    <row r="12" spans="1:9" x14ac:dyDescent="0.25">
      <c r="A12" s="148"/>
      <c r="B12" s="172" t="s">
        <v>96</v>
      </c>
      <c r="C12" s="26"/>
      <c r="D12" s="26"/>
      <c r="E12" s="26"/>
      <c r="F12" s="26"/>
      <c r="G12" s="26"/>
      <c r="H12" s="26"/>
      <c r="I12" s="31"/>
    </row>
    <row r="13" spans="1:9" x14ac:dyDescent="0.25">
      <c r="A13" s="148"/>
      <c r="B13" s="172" t="s">
        <v>97</v>
      </c>
      <c r="C13" s="26"/>
      <c r="D13" s="26"/>
      <c r="E13" s="26"/>
      <c r="F13" s="26"/>
      <c r="G13" s="26"/>
      <c r="H13" s="26"/>
      <c r="I13" s="31"/>
    </row>
    <row r="14" spans="1:9" x14ac:dyDescent="0.25">
      <c r="A14" s="148"/>
      <c r="B14" s="39"/>
      <c r="C14" s="39"/>
      <c r="D14" s="39"/>
      <c r="E14" s="39"/>
      <c r="F14" s="39"/>
      <c r="G14" s="39"/>
      <c r="H14" s="39"/>
      <c r="I14" s="31"/>
    </row>
    <row r="15" spans="1:9" x14ac:dyDescent="0.25">
      <c r="A15" s="35" t="s">
        <v>2</v>
      </c>
      <c r="B15" s="172" t="s">
        <v>98</v>
      </c>
      <c r="C15" s="26"/>
      <c r="D15" s="26"/>
      <c r="E15" s="26"/>
      <c r="F15" s="26"/>
      <c r="G15" s="26"/>
      <c r="H15" s="26"/>
      <c r="I15" s="31"/>
    </row>
    <row r="16" spans="1:9" ht="15.75" thickBot="1" x14ac:dyDescent="0.3">
      <c r="A16" s="9">
        <f>INDEX('Point Grid'!$C$8:$I$31,MATCH($A$1,'Point Grid'!$A$8:$A$31,0),MATCH(A15,'Point Grid'!$C$7:$I$7,0))</f>
        <v>1</v>
      </c>
      <c r="B16" s="172"/>
      <c r="C16" s="26"/>
      <c r="D16" s="26"/>
      <c r="E16" s="26"/>
      <c r="F16" s="26"/>
      <c r="G16" s="26"/>
      <c r="H16" s="26"/>
      <c r="I16" s="31"/>
    </row>
    <row r="17" spans="1:9" ht="15.75" thickBot="1" x14ac:dyDescent="0.3">
      <c r="A17" s="5"/>
      <c r="B17" s="172"/>
      <c r="C17" s="26"/>
      <c r="D17" s="26"/>
      <c r="E17" s="26"/>
      <c r="F17" s="26"/>
      <c r="G17" s="26"/>
      <c r="H17" s="26"/>
      <c r="I17" s="31"/>
    </row>
    <row r="18" spans="1:9" x14ac:dyDescent="0.25">
      <c r="A18" s="126"/>
      <c r="B18" s="148"/>
      <c r="C18" s="26"/>
      <c r="D18" s="26"/>
      <c r="E18" s="26"/>
      <c r="F18" s="26"/>
      <c r="G18" s="26"/>
      <c r="H18" s="26"/>
      <c r="I18" s="31"/>
    </row>
    <row r="19" spans="1:9" x14ac:dyDescent="0.25">
      <c r="A19" s="35" t="s">
        <v>3</v>
      </c>
      <c r="B19" s="172" t="s">
        <v>99</v>
      </c>
      <c r="C19" s="26"/>
      <c r="D19" s="26"/>
      <c r="E19" s="26"/>
      <c r="F19" s="26"/>
      <c r="G19" s="26"/>
      <c r="H19" s="26"/>
      <c r="I19" s="31"/>
    </row>
    <row r="20" spans="1:9" ht="15.75" thickBot="1" x14ac:dyDescent="0.3">
      <c r="A20" s="9">
        <f>INDEX('Point Grid'!$C$8:$I$31,MATCH($A$1,'Point Grid'!$A$8:$A$31,0),MATCH(A19,'Point Grid'!$C$7:$I$7,0))</f>
        <v>0.75</v>
      </c>
      <c r="B20" s="172"/>
      <c r="C20" s="26"/>
      <c r="D20" s="26"/>
      <c r="E20" s="26"/>
      <c r="F20" s="26"/>
      <c r="G20" s="26"/>
      <c r="H20" s="26"/>
      <c r="I20" s="31"/>
    </row>
    <row r="21" spans="1:9" ht="15.75" thickBot="1" x14ac:dyDescent="0.3">
      <c r="A21" s="5"/>
      <c r="B21" s="148"/>
      <c r="C21" s="26"/>
      <c r="D21" s="26"/>
      <c r="E21" s="26"/>
      <c r="F21" s="26"/>
      <c r="G21" s="26"/>
      <c r="H21" s="26"/>
      <c r="I21" s="31"/>
    </row>
    <row r="22" spans="1:9" x14ac:dyDescent="0.25">
      <c r="A22" s="126"/>
      <c r="B22" s="148"/>
      <c r="C22" s="26"/>
      <c r="D22" s="26"/>
      <c r="E22" s="26"/>
      <c r="F22" s="26"/>
      <c r="G22" s="26"/>
      <c r="H22" s="26"/>
      <c r="I22" s="31"/>
    </row>
    <row r="23" spans="1:9" x14ac:dyDescent="0.25">
      <c r="A23" s="35" t="s">
        <v>4</v>
      </c>
      <c r="B23" s="172" t="s">
        <v>100</v>
      </c>
      <c r="C23" s="26"/>
      <c r="D23" s="26"/>
      <c r="E23" s="26"/>
      <c r="F23" s="26"/>
      <c r="G23" s="26"/>
      <c r="H23" s="26"/>
      <c r="I23" s="31"/>
    </row>
    <row r="24" spans="1:9" ht="15.75" thickBot="1" x14ac:dyDescent="0.3">
      <c r="A24" s="9">
        <f>INDEX('Point Grid'!$C$8:$I$31,MATCH($A$1,'Point Grid'!$A$8:$A$31,0),MATCH(A23,'Point Grid'!$C$7:$I$7,0))</f>
        <v>0.5</v>
      </c>
      <c r="B24" s="172" t="s">
        <v>101</v>
      </c>
      <c r="C24" s="26"/>
      <c r="D24" s="26"/>
      <c r="E24" s="26"/>
      <c r="F24" s="26"/>
      <c r="G24" s="26"/>
      <c r="H24" s="26"/>
      <c r="I24" s="31"/>
    </row>
    <row r="25" spans="1:9" ht="15.75" thickBot="1" x14ac:dyDescent="0.3">
      <c r="A25" s="5"/>
      <c r="B25" s="39"/>
      <c r="C25" s="26"/>
      <c r="D25" s="26"/>
      <c r="E25" s="26"/>
      <c r="F25" s="26"/>
      <c r="G25" s="26"/>
      <c r="H25" s="26"/>
      <c r="I25" s="31"/>
    </row>
    <row r="26" spans="1:9" ht="15.75" thickBot="1" x14ac:dyDescent="0.3">
      <c r="A26" s="127"/>
      <c r="B26" s="33"/>
      <c r="C26" s="33"/>
      <c r="D26" s="33"/>
      <c r="E26" s="33"/>
      <c r="F26" s="33"/>
      <c r="G26" s="33"/>
      <c r="H26" s="33"/>
      <c r="I26" s="34"/>
    </row>
    <row r="33" spans="6:6" x14ac:dyDescent="0.25">
      <c r="F33" s="45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P64"/>
  <sheetViews>
    <sheetView zoomScaleNormal="100" workbookViewId="0"/>
  </sheetViews>
  <sheetFormatPr defaultColWidth="9.140625" defaultRowHeight="15" x14ac:dyDescent="0.25"/>
  <cols>
    <col min="1" max="1" width="8.7109375" style="70" customWidth="1"/>
    <col min="2" max="2" width="14.140625" style="70" customWidth="1"/>
    <col min="3" max="4" width="11.140625" style="70" customWidth="1"/>
    <col min="5" max="5" width="10.85546875" style="70" customWidth="1"/>
    <col min="6" max="8" width="9.42578125" style="70" customWidth="1"/>
    <col min="9" max="9" width="11.5703125" style="70" customWidth="1"/>
    <col min="10" max="10" width="13.7109375" style="70" customWidth="1"/>
    <col min="11" max="11" width="9.42578125" style="70" customWidth="1"/>
    <col min="12" max="16384" width="9.140625" style="85"/>
  </cols>
  <sheetData>
    <row r="1" spans="1:16" x14ac:dyDescent="0.25">
      <c r="A1" s="7">
        <v>5</v>
      </c>
      <c r="B1" s="40" t="s">
        <v>12</v>
      </c>
      <c r="C1" s="84"/>
      <c r="D1" s="84"/>
      <c r="E1" s="84"/>
      <c r="F1" s="84"/>
      <c r="G1" s="84"/>
      <c r="H1" s="129"/>
      <c r="I1" s="129"/>
      <c r="J1" s="601" t="s">
        <v>29</v>
      </c>
      <c r="K1" s="602"/>
    </row>
    <row r="2" spans="1:16" x14ac:dyDescent="0.25">
      <c r="A2" s="69"/>
      <c r="B2" s="27"/>
      <c r="C2" s="27"/>
      <c r="D2" s="27"/>
      <c r="E2" s="27"/>
      <c r="F2" s="27"/>
      <c r="G2" s="27"/>
      <c r="H2" s="27"/>
      <c r="I2" s="27"/>
      <c r="J2" s="27"/>
      <c r="K2" s="37"/>
    </row>
    <row r="3" spans="1:16" x14ac:dyDescent="0.25">
      <c r="A3" s="8" t="s">
        <v>13</v>
      </c>
      <c r="B3" s="195" t="s">
        <v>102</v>
      </c>
      <c r="C3" s="27"/>
      <c r="D3" s="27"/>
      <c r="E3" s="27"/>
      <c r="F3" s="27"/>
      <c r="G3" s="27"/>
      <c r="H3" s="27"/>
      <c r="I3" s="27"/>
      <c r="J3" s="27"/>
      <c r="K3" s="37"/>
    </row>
    <row r="4" spans="1:16" x14ac:dyDescent="0.25">
      <c r="A4" s="9">
        <f>INDEX('Point Grid'!B:B,MATCH($A$1,'Point Grid'!A:A,0))</f>
        <v>4.25</v>
      </c>
      <c r="B4" s="27"/>
      <c r="C4" s="27"/>
      <c r="D4" s="27"/>
      <c r="E4" s="27"/>
      <c r="F4" s="27"/>
      <c r="G4" s="27"/>
      <c r="H4" s="27"/>
      <c r="I4" s="27"/>
      <c r="J4" s="27"/>
      <c r="K4" s="37"/>
    </row>
    <row r="5" spans="1:16" x14ac:dyDescent="0.25">
      <c r="A5" s="130"/>
      <c r="B5" s="75"/>
      <c r="C5" s="75"/>
      <c r="D5" s="184"/>
      <c r="E5" s="184"/>
      <c r="F5" s="57"/>
      <c r="G5" s="57"/>
      <c r="H5" s="57"/>
      <c r="I5" s="214" t="s">
        <v>105</v>
      </c>
      <c r="J5" s="215"/>
      <c r="K5" s="37"/>
    </row>
    <row r="6" spans="1:16" ht="15" customHeight="1" x14ac:dyDescent="0.25">
      <c r="A6" s="35"/>
      <c r="B6" s="164" t="s">
        <v>33</v>
      </c>
      <c r="C6" s="205" t="s">
        <v>103</v>
      </c>
      <c r="D6" s="205"/>
      <c r="E6" s="206"/>
      <c r="F6" s="207"/>
      <c r="G6" s="43"/>
      <c r="H6" s="80"/>
      <c r="I6" s="81"/>
      <c r="J6" s="216" t="s">
        <v>45</v>
      </c>
      <c r="K6" s="37"/>
    </row>
    <row r="7" spans="1:16" x14ac:dyDescent="0.25">
      <c r="A7" s="9"/>
      <c r="B7" s="73"/>
      <c r="C7" s="208"/>
      <c r="D7" s="209"/>
      <c r="E7" s="209"/>
      <c r="F7" s="210"/>
      <c r="G7" s="89"/>
      <c r="H7" s="217" t="s">
        <v>33</v>
      </c>
      <c r="I7" s="169" t="s">
        <v>92</v>
      </c>
      <c r="J7" s="218" t="s">
        <v>106</v>
      </c>
      <c r="K7" s="37"/>
    </row>
    <row r="8" spans="1:16" x14ac:dyDescent="0.25">
      <c r="A8" s="130"/>
      <c r="B8" s="74" t="s">
        <v>34</v>
      </c>
      <c r="C8" s="211">
        <v>12</v>
      </c>
      <c r="D8" s="212">
        <v>24</v>
      </c>
      <c r="E8" s="212">
        <v>36</v>
      </c>
      <c r="F8" s="213">
        <v>48</v>
      </c>
      <c r="G8" s="89"/>
      <c r="H8" s="219" t="s">
        <v>34</v>
      </c>
      <c r="I8" s="166" t="s">
        <v>104</v>
      </c>
      <c r="J8" s="220" t="s">
        <v>107</v>
      </c>
      <c r="K8" s="37"/>
    </row>
    <row r="9" spans="1:16" x14ac:dyDescent="0.25">
      <c r="A9" s="69"/>
      <c r="B9" s="157">
        <v>2012</v>
      </c>
      <c r="C9" s="118"/>
      <c r="D9" s="202"/>
      <c r="E9" s="202"/>
      <c r="F9" s="203">
        <v>169000</v>
      </c>
      <c r="G9" s="89"/>
      <c r="H9" s="157">
        <v>2012</v>
      </c>
      <c r="I9" s="157">
        <v>3</v>
      </c>
      <c r="J9" s="203">
        <v>3000</v>
      </c>
      <c r="K9" s="37"/>
    </row>
    <row r="10" spans="1:16" ht="15" customHeight="1" x14ac:dyDescent="0.25">
      <c r="A10" s="35"/>
      <c r="B10" s="194">
        <v>2013</v>
      </c>
      <c r="C10" s="115"/>
      <c r="D10" s="181"/>
      <c r="E10" s="181"/>
      <c r="F10" s="197">
        <v>181000</v>
      </c>
      <c r="G10" s="71"/>
      <c r="H10" s="194">
        <v>2013</v>
      </c>
      <c r="I10" s="194">
        <v>4</v>
      </c>
      <c r="J10" s="197">
        <v>5000</v>
      </c>
      <c r="K10" s="37"/>
    </row>
    <row r="11" spans="1:16" ht="15" customHeight="1" x14ac:dyDescent="0.25">
      <c r="A11" s="9"/>
      <c r="B11" s="194">
        <v>2014</v>
      </c>
      <c r="C11" s="115"/>
      <c r="D11" s="181"/>
      <c r="E11" s="181"/>
      <c r="F11" s="197">
        <v>180000</v>
      </c>
      <c r="G11" s="149"/>
      <c r="H11" s="194">
        <v>2014</v>
      </c>
      <c r="I11" s="194">
        <v>3</v>
      </c>
      <c r="J11" s="197">
        <v>3000</v>
      </c>
      <c r="K11" s="37"/>
      <c r="L11" s="41"/>
      <c r="M11" s="41"/>
      <c r="N11" s="41"/>
      <c r="O11" s="88"/>
      <c r="P11" s="88"/>
    </row>
    <row r="12" spans="1:16" x14ac:dyDescent="0.25">
      <c r="A12" s="94"/>
      <c r="B12" s="194">
        <v>2015</v>
      </c>
      <c r="C12" s="115"/>
      <c r="D12" s="181"/>
      <c r="E12" s="181"/>
      <c r="F12" s="197">
        <v>169000</v>
      </c>
      <c r="G12" s="186"/>
      <c r="H12" s="194">
        <v>2015</v>
      </c>
      <c r="I12" s="194">
        <v>1</v>
      </c>
      <c r="J12" s="221">
        <v>600</v>
      </c>
      <c r="K12" s="37"/>
      <c r="L12" s="90"/>
      <c r="N12" s="42"/>
      <c r="O12" s="88"/>
      <c r="P12" s="88"/>
    </row>
    <row r="13" spans="1:16" ht="15" customHeight="1" x14ac:dyDescent="0.25">
      <c r="A13" s="69"/>
      <c r="B13" s="194">
        <v>2016</v>
      </c>
      <c r="C13" s="115"/>
      <c r="D13" s="181"/>
      <c r="E13" s="196">
        <v>161000</v>
      </c>
      <c r="F13" s="198"/>
      <c r="G13" s="68"/>
      <c r="H13" s="194">
        <v>2016</v>
      </c>
      <c r="I13" s="194">
        <v>1</v>
      </c>
      <c r="J13" s="221">
        <v>900</v>
      </c>
      <c r="K13" s="37"/>
      <c r="L13" s="41"/>
      <c r="N13" s="41"/>
      <c r="O13" s="88"/>
      <c r="P13" s="88"/>
    </row>
    <row r="14" spans="1:16" ht="15" customHeight="1" x14ac:dyDescent="0.25">
      <c r="A14" s="35"/>
      <c r="B14" s="194">
        <v>2017</v>
      </c>
      <c r="C14" s="115"/>
      <c r="D14" s="196">
        <v>150000</v>
      </c>
      <c r="E14" s="181"/>
      <c r="F14" s="198"/>
      <c r="G14" s="185"/>
      <c r="H14" s="194">
        <v>2017</v>
      </c>
      <c r="I14" s="194">
        <v>0</v>
      </c>
      <c r="J14" s="221">
        <v>0</v>
      </c>
      <c r="K14" s="37"/>
      <c r="L14" s="41"/>
      <c r="N14" s="41"/>
      <c r="O14" s="88"/>
      <c r="P14" s="88"/>
    </row>
    <row r="15" spans="1:16" x14ac:dyDescent="0.25">
      <c r="A15" s="9"/>
      <c r="B15" s="159">
        <v>2018</v>
      </c>
      <c r="C15" s="199">
        <v>121000</v>
      </c>
      <c r="D15" s="200"/>
      <c r="E15" s="200"/>
      <c r="F15" s="201"/>
      <c r="G15" s="185"/>
      <c r="H15" s="159">
        <v>2018</v>
      </c>
      <c r="I15" s="159">
        <v>1</v>
      </c>
      <c r="J15" s="213">
        <v>900</v>
      </c>
      <c r="K15" s="37"/>
      <c r="L15" s="41"/>
      <c r="N15" s="41"/>
      <c r="O15" s="88"/>
      <c r="P15" s="88"/>
    </row>
    <row r="16" spans="1:16" x14ac:dyDescent="0.25">
      <c r="A16" s="94"/>
      <c r="B16" s="75"/>
      <c r="C16" s="91"/>
      <c r="D16" s="92"/>
      <c r="E16" s="187"/>
      <c r="F16" s="91"/>
      <c r="G16" s="185"/>
      <c r="H16" s="71"/>
      <c r="I16" s="71"/>
      <c r="J16" s="71"/>
      <c r="K16" s="37"/>
      <c r="L16" s="41"/>
      <c r="N16" s="41"/>
      <c r="O16" s="88"/>
      <c r="P16" s="88"/>
    </row>
    <row r="17" spans="1:16" ht="15" customHeight="1" x14ac:dyDescent="0.25">
      <c r="A17" s="69"/>
      <c r="B17" s="603" t="s">
        <v>125</v>
      </c>
      <c r="C17" s="604"/>
      <c r="D17" s="605"/>
      <c r="E17" s="187"/>
      <c r="F17" s="91"/>
      <c r="G17" s="185"/>
      <c r="H17" s="188"/>
      <c r="I17" s="188"/>
      <c r="J17" s="188"/>
      <c r="K17" s="37"/>
      <c r="L17" s="41"/>
      <c r="N17" s="41"/>
      <c r="O17" s="88"/>
      <c r="P17" s="88"/>
    </row>
    <row r="18" spans="1:16" ht="15" customHeight="1" x14ac:dyDescent="0.25">
      <c r="A18" s="35"/>
      <c r="B18" s="606"/>
      <c r="C18" s="607"/>
      <c r="D18" s="608"/>
      <c r="E18" s="187"/>
      <c r="F18" s="91"/>
      <c r="G18" s="185"/>
      <c r="H18" s="188"/>
      <c r="I18" s="188"/>
      <c r="J18" s="188"/>
      <c r="K18" s="37"/>
    </row>
    <row r="19" spans="1:16" x14ac:dyDescent="0.25">
      <c r="A19" s="9"/>
      <c r="B19" s="223" t="s">
        <v>108</v>
      </c>
      <c r="C19" s="223" t="s">
        <v>109</v>
      </c>
      <c r="D19" s="223" t="s">
        <v>110</v>
      </c>
      <c r="E19" s="187"/>
      <c r="F19" s="91"/>
      <c r="G19" s="71"/>
      <c r="H19" s="92"/>
      <c r="I19" s="92"/>
      <c r="J19" s="92"/>
      <c r="K19" s="37"/>
    </row>
    <row r="20" spans="1:16" x14ac:dyDescent="0.25">
      <c r="A20" s="94"/>
      <c r="B20" s="224">
        <v>1.2</v>
      </c>
      <c r="C20" s="224">
        <v>1.1000000000000001</v>
      </c>
      <c r="D20" s="225">
        <v>1.05</v>
      </c>
      <c r="E20" s="187"/>
      <c r="F20" s="91"/>
      <c r="G20" s="71"/>
      <c r="H20" s="92"/>
      <c r="I20" s="92"/>
      <c r="J20" s="92"/>
      <c r="K20" s="37"/>
    </row>
    <row r="21" spans="1:16" ht="15" customHeight="1" x14ac:dyDescent="0.25">
      <c r="A21" s="94"/>
      <c r="B21" s="75"/>
      <c r="C21" s="91"/>
      <c r="D21" s="92"/>
      <c r="E21" s="187"/>
      <c r="F21" s="91"/>
      <c r="G21" s="71"/>
      <c r="H21" s="92"/>
      <c r="I21" s="92"/>
      <c r="J21" s="92"/>
      <c r="K21" s="37"/>
    </row>
    <row r="22" spans="1:16" ht="15" customHeight="1" x14ac:dyDescent="0.25">
      <c r="A22" s="94"/>
      <c r="B22" s="226">
        <v>500000</v>
      </c>
      <c r="C22" s="227" t="s">
        <v>111</v>
      </c>
      <c r="D22" s="228"/>
      <c r="E22" s="228"/>
      <c r="F22" s="228"/>
      <c r="G22" s="228"/>
      <c r="H22" s="228"/>
      <c r="I22" s="229"/>
      <c r="J22" s="230"/>
      <c r="K22" s="37"/>
    </row>
    <row r="23" spans="1:16" ht="15" customHeight="1" x14ac:dyDescent="0.25">
      <c r="A23" s="94"/>
      <c r="B23" s="75"/>
      <c r="C23" s="91"/>
      <c r="D23" s="92"/>
      <c r="E23" s="187"/>
      <c r="F23" s="91"/>
      <c r="G23" s="71"/>
      <c r="H23" s="92"/>
      <c r="I23" s="92"/>
      <c r="J23" s="92"/>
      <c r="K23" s="37"/>
    </row>
    <row r="24" spans="1:16" ht="15" customHeight="1" x14ac:dyDescent="0.25">
      <c r="A24" s="94"/>
      <c r="B24" s="195" t="s">
        <v>112</v>
      </c>
      <c r="C24" s="48"/>
      <c r="D24" s="48"/>
      <c r="E24" s="48"/>
      <c r="F24" s="48"/>
      <c r="G24" s="48"/>
      <c r="H24" s="92"/>
      <c r="I24" s="92"/>
      <c r="J24" s="92"/>
      <c r="K24" s="37"/>
    </row>
    <row r="25" spans="1:16" ht="15" customHeight="1" x14ac:dyDescent="0.25">
      <c r="A25" s="94"/>
      <c r="B25" s="195" t="s">
        <v>113</v>
      </c>
      <c r="C25" s="48"/>
      <c r="D25" s="48"/>
      <c r="E25" s="48"/>
      <c r="F25" s="48"/>
      <c r="G25" s="48"/>
      <c r="H25" s="92"/>
      <c r="I25" s="92"/>
      <c r="J25" s="92"/>
      <c r="K25" s="37"/>
    </row>
    <row r="26" spans="1:16" ht="15" customHeight="1" x14ac:dyDescent="0.25">
      <c r="A26" s="94"/>
      <c r="B26" s="75"/>
      <c r="C26" s="91"/>
      <c r="D26" s="92"/>
      <c r="E26" s="187"/>
      <c r="F26" s="91"/>
      <c r="G26" s="71"/>
      <c r="H26" s="92"/>
      <c r="I26" s="92"/>
      <c r="J26" s="92"/>
      <c r="K26" s="37"/>
    </row>
    <row r="27" spans="1:16" ht="15" customHeight="1" x14ac:dyDescent="0.25">
      <c r="A27" s="94"/>
      <c r="B27" s="204" t="s">
        <v>114</v>
      </c>
      <c r="C27" s="231"/>
      <c r="D27" s="232"/>
      <c r="E27" s="187"/>
      <c r="F27" s="91"/>
      <c r="G27" s="71"/>
      <c r="H27" s="92"/>
      <c r="I27" s="92"/>
      <c r="J27" s="92"/>
      <c r="K27" s="37"/>
    </row>
    <row r="28" spans="1:16" ht="15" customHeight="1" x14ac:dyDescent="0.25">
      <c r="A28" s="94"/>
      <c r="B28" s="222"/>
      <c r="C28" s="233" t="s">
        <v>115</v>
      </c>
      <c r="D28" s="234" t="s">
        <v>40</v>
      </c>
      <c r="E28" s="187"/>
      <c r="F28" s="91"/>
      <c r="G28" s="71"/>
      <c r="H28" s="92"/>
      <c r="I28" s="92"/>
      <c r="J28" s="92"/>
      <c r="K28" s="37"/>
    </row>
    <row r="29" spans="1:16" ht="15" customHeight="1" x14ac:dyDescent="0.25">
      <c r="A29" s="94"/>
      <c r="B29" s="164" t="s">
        <v>116</v>
      </c>
      <c r="C29" s="235">
        <v>1.7000000000000001E-2</v>
      </c>
      <c r="D29" s="235">
        <v>0.05</v>
      </c>
      <c r="E29" s="187"/>
      <c r="F29" s="91"/>
      <c r="G29" s="71"/>
      <c r="H29" s="92"/>
      <c r="I29" s="92"/>
      <c r="J29" s="92"/>
      <c r="K29" s="37"/>
    </row>
    <row r="30" spans="1:16" ht="15" customHeight="1" x14ac:dyDescent="0.25">
      <c r="A30" s="94"/>
      <c r="B30" s="169" t="s">
        <v>117</v>
      </c>
      <c r="C30" s="236">
        <v>1.4E-2</v>
      </c>
      <c r="D30" s="236">
        <v>5.3999999999999999E-2</v>
      </c>
      <c r="E30" s="187"/>
      <c r="F30" s="91"/>
      <c r="G30" s="71"/>
      <c r="H30" s="92"/>
      <c r="I30" s="92"/>
      <c r="J30" s="92"/>
      <c r="K30" s="37"/>
    </row>
    <row r="31" spans="1:16" x14ac:dyDescent="0.25">
      <c r="A31" s="94"/>
      <c r="B31" s="169" t="s">
        <v>118</v>
      </c>
      <c r="C31" s="236">
        <v>1.7999999999999999E-2</v>
      </c>
      <c r="D31" s="236">
        <v>5.0999999999999997E-2</v>
      </c>
      <c r="E31" s="27"/>
      <c r="F31" s="27"/>
      <c r="G31" s="27"/>
      <c r="H31" s="27"/>
      <c r="I31" s="27"/>
      <c r="J31" s="27"/>
      <c r="K31" s="37"/>
    </row>
    <row r="32" spans="1:16" x14ac:dyDescent="0.25">
      <c r="A32" s="94"/>
      <c r="B32" s="169" t="s">
        <v>119</v>
      </c>
      <c r="C32" s="236">
        <v>1.4999999999999999E-2</v>
      </c>
      <c r="D32" s="236">
        <v>0.02</v>
      </c>
      <c r="E32" s="27"/>
      <c r="F32" s="27"/>
      <c r="G32" s="27"/>
      <c r="H32" s="27"/>
      <c r="I32" s="27"/>
      <c r="J32" s="27"/>
      <c r="K32" s="37"/>
    </row>
    <row r="33" spans="1:11" x14ac:dyDescent="0.25">
      <c r="A33" s="94"/>
      <c r="B33" s="169" t="s">
        <v>120</v>
      </c>
      <c r="C33" s="236">
        <v>1.2999999999999999E-2</v>
      </c>
      <c r="D33" s="236">
        <v>1E-3</v>
      </c>
      <c r="E33" s="27"/>
      <c r="F33" s="27"/>
      <c r="G33" s="27"/>
      <c r="H33" s="27"/>
      <c r="I33" s="27"/>
      <c r="J33" s="27"/>
      <c r="K33" s="37"/>
    </row>
    <row r="34" spans="1:11" x14ac:dyDescent="0.25">
      <c r="A34" s="94"/>
      <c r="B34" s="166" t="s">
        <v>121</v>
      </c>
      <c r="C34" s="237">
        <v>1.6E-2</v>
      </c>
      <c r="D34" s="237">
        <v>0</v>
      </c>
      <c r="E34" s="27"/>
      <c r="F34" s="27"/>
      <c r="G34" s="27"/>
      <c r="H34" s="27"/>
      <c r="I34" s="27"/>
      <c r="J34" s="27"/>
      <c r="K34" s="37"/>
    </row>
    <row r="35" spans="1:11" x14ac:dyDescent="0.25">
      <c r="A35" s="94"/>
      <c r="B35" s="93"/>
      <c r="C35" s="27"/>
      <c r="D35" s="27"/>
      <c r="E35" s="27"/>
      <c r="F35" s="27"/>
      <c r="G35" s="27"/>
      <c r="H35" s="27"/>
      <c r="I35" s="27"/>
      <c r="J35" s="27"/>
      <c r="K35" s="37"/>
    </row>
    <row r="36" spans="1:11" x14ac:dyDescent="0.25">
      <c r="A36" s="94"/>
      <c r="B36" s="195" t="s">
        <v>41</v>
      </c>
      <c r="C36" s="27"/>
      <c r="D36" s="27"/>
      <c r="E36" s="27"/>
      <c r="F36" s="27"/>
      <c r="G36" s="27"/>
      <c r="H36" s="27"/>
      <c r="I36" s="27"/>
      <c r="J36" s="27"/>
      <c r="K36" s="37"/>
    </row>
    <row r="37" spans="1:11" x14ac:dyDescent="0.25">
      <c r="A37" s="94"/>
      <c r="B37" s="195" t="s">
        <v>81</v>
      </c>
      <c r="C37" s="27"/>
      <c r="D37" s="27"/>
      <c r="E37" s="27"/>
      <c r="F37" s="27"/>
      <c r="G37" s="27"/>
      <c r="H37" s="27"/>
      <c r="I37" s="27"/>
      <c r="J37" s="27"/>
      <c r="K37" s="37"/>
    </row>
    <row r="38" spans="1:11" x14ac:dyDescent="0.25">
      <c r="A38" s="94"/>
      <c r="B38" s="195" t="s">
        <v>126</v>
      </c>
      <c r="C38" s="27"/>
      <c r="D38" s="27"/>
      <c r="E38" s="27"/>
      <c r="F38" s="27"/>
      <c r="G38" s="27"/>
      <c r="H38" s="27"/>
      <c r="I38" s="27"/>
      <c r="J38" s="27"/>
      <c r="K38" s="37"/>
    </row>
    <row r="39" spans="1:11" x14ac:dyDescent="0.25">
      <c r="A39" s="94"/>
      <c r="B39" s="195" t="s">
        <v>127</v>
      </c>
      <c r="C39" s="27"/>
      <c r="D39" s="27"/>
      <c r="E39" s="27"/>
      <c r="F39" s="27"/>
      <c r="G39" s="27"/>
      <c r="H39" s="27"/>
      <c r="I39" s="27"/>
      <c r="J39" s="27"/>
      <c r="K39" s="37"/>
    </row>
    <row r="40" spans="1:11" x14ac:dyDescent="0.25">
      <c r="A40" s="94"/>
      <c r="B40" s="195" t="s">
        <v>128</v>
      </c>
      <c r="C40" s="27"/>
      <c r="D40" s="27"/>
      <c r="E40" s="27"/>
      <c r="F40" s="27"/>
      <c r="G40" s="27"/>
      <c r="H40" s="27"/>
      <c r="I40" s="27"/>
      <c r="J40" s="27"/>
      <c r="K40" s="37"/>
    </row>
    <row r="41" spans="1:11" x14ac:dyDescent="0.25">
      <c r="A41" s="94"/>
      <c r="B41" s="195"/>
      <c r="C41" s="27"/>
      <c r="D41" s="27"/>
      <c r="E41" s="27"/>
      <c r="F41" s="27"/>
      <c r="G41" s="27"/>
      <c r="H41" s="27"/>
      <c r="I41" s="27"/>
      <c r="J41" s="27"/>
      <c r="K41" s="37"/>
    </row>
    <row r="42" spans="1:11" x14ac:dyDescent="0.25">
      <c r="A42" s="35" t="s">
        <v>2</v>
      </c>
      <c r="B42" s="195" t="s">
        <v>122</v>
      </c>
      <c r="C42" s="27"/>
      <c r="D42" s="27"/>
      <c r="E42" s="27"/>
      <c r="F42" s="27"/>
      <c r="G42" s="27"/>
      <c r="H42" s="27"/>
      <c r="I42" s="27"/>
      <c r="J42" s="27"/>
      <c r="K42" s="37"/>
    </row>
    <row r="43" spans="1:11" ht="15.75" thickBot="1" x14ac:dyDescent="0.3">
      <c r="A43" s="9">
        <f>INDEX('Point Grid'!$C$8:$I$31,MATCH($A$1,'Point Grid'!$A$8:$A$31,0),MATCH(A42,'Point Grid'!$C$7:$I$7,0))</f>
        <v>3.75</v>
      </c>
      <c r="B43" s="195" t="s">
        <v>123</v>
      </c>
      <c r="C43" s="27"/>
      <c r="D43" s="27"/>
      <c r="E43" s="27"/>
      <c r="F43" s="27"/>
      <c r="G43" s="27"/>
      <c r="H43" s="27"/>
      <c r="I43" s="27"/>
      <c r="J43" s="27"/>
      <c r="K43" s="37"/>
    </row>
    <row r="44" spans="1:11" ht="15.75" thickBot="1" x14ac:dyDescent="0.3">
      <c r="A44" s="5"/>
      <c r="B44" s="195"/>
      <c r="C44" s="27"/>
      <c r="D44" s="27"/>
      <c r="E44" s="27"/>
      <c r="F44" s="27"/>
      <c r="G44" s="27"/>
      <c r="H44" s="27"/>
      <c r="I44" s="27"/>
      <c r="J44" s="27"/>
      <c r="K44" s="37"/>
    </row>
    <row r="45" spans="1:11" x14ac:dyDescent="0.25">
      <c r="A45" s="94"/>
      <c r="B45" s="195"/>
      <c r="C45" s="27"/>
      <c r="D45" s="27"/>
      <c r="E45" s="27"/>
      <c r="F45" s="27"/>
      <c r="G45" s="27"/>
      <c r="H45" s="27"/>
      <c r="I45" s="27"/>
      <c r="J45" s="27"/>
      <c r="K45" s="37"/>
    </row>
    <row r="46" spans="1:11" x14ac:dyDescent="0.25">
      <c r="A46" s="35" t="s">
        <v>3</v>
      </c>
      <c r="B46" s="195" t="s">
        <v>124</v>
      </c>
      <c r="C46" s="27"/>
      <c r="D46" s="27"/>
      <c r="E46" s="27"/>
      <c r="F46" s="27"/>
      <c r="G46" s="27"/>
      <c r="H46" s="27"/>
      <c r="I46" s="27"/>
      <c r="J46" s="27"/>
      <c r="K46" s="37"/>
    </row>
    <row r="47" spans="1:11" ht="15.75" thickBot="1" x14ac:dyDescent="0.3">
      <c r="A47" s="9">
        <f>INDEX('Point Grid'!$C$8:$I$31,MATCH($A$1,'Point Grid'!$A$8:$A$31,0),MATCH(A46,'Point Grid'!$C$7:$I$7,0))</f>
        <v>0.5</v>
      </c>
      <c r="B47" s="195"/>
      <c r="C47" s="27"/>
      <c r="D47" s="27"/>
      <c r="E47" s="27"/>
      <c r="F47" s="27"/>
      <c r="G47" s="27"/>
      <c r="H47" s="27"/>
      <c r="I47" s="27"/>
      <c r="J47" s="27"/>
      <c r="K47" s="37"/>
    </row>
    <row r="48" spans="1:11" ht="15.75" thickBot="1" x14ac:dyDescent="0.3">
      <c r="A48" s="5"/>
      <c r="B48" s="195"/>
      <c r="C48" s="27"/>
      <c r="D48" s="27"/>
      <c r="E48" s="27"/>
      <c r="F48" s="27"/>
      <c r="G48" s="27"/>
      <c r="H48" s="27"/>
      <c r="I48" s="27"/>
      <c r="J48" s="27"/>
      <c r="K48" s="37"/>
    </row>
    <row r="49" spans="1:11" ht="15.75" thickBot="1" x14ac:dyDescent="0.3">
      <c r="A49" s="131"/>
      <c r="B49" s="82"/>
      <c r="C49" s="82"/>
      <c r="D49" s="82"/>
      <c r="E49" s="82"/>
      <c r="F49" s="82"/>
      <c r="G49" s="82"/>
      <c r="H49" s="82"/>
      <c r="I49" s="82"/>
      <c r="J49" s="82"/>
      <c r="K49" s="86"/>
    </row>
    <row r="50" spans="1:11" x14ac:dyDescent="0.25">
      <c r="B50" s="87"/>
      <c r="C50" s="87"/>
      <c r="D50" s="87"/>
      <c r="E50" s="87"/>
      <c r="F50" s="87"/>
      <c r="G50" s="87"/>
      <c r="H50" s="87"/>
      <c r="I50" s="87"/>
      <c r="J50" s="87"/>
    </row>
    <row r="51" spans="1:11" x14ac:dyDescent="0.25">
      <c r="B51" s="87"/>
      <c r="C51" s="87"/>
      <c r="D51" s="87"/>
      <c r="E51" s="87"/>
      <c r="F51" s="87"/>
      <c r="G51" s="87"/>
      <c r="H51" s="87"/>
      <c r="I51" s="87"/>
      <c r="J51" s="87"/>
    </row>
    <row r="52" spans="1:11" x14ac:dyDescent="0.25">
      <c r="B52" s="87"/>
      <c r="C52" s="87"/>
      <c r="D52" s="87"/>
      <c r="E52" s="87"/>
      <c r="F52" s="87"/>
      <c r="G52" s="87"/>
      <c r="H52" s="87"/>
      <c r="I52" s="87"/>
      <c r="J52" s="87"/>
    </row>
    <row r="53" spans="1:11" x14ac:dyDescent="0.25">
      <c r="B53" s="87"/>
      <c r="C53" s="87"/>
      <c r="D53" s="87"/>
      <c r="E53" s="87"/>
      <c r="F53" s="87"/>
      <c r="G53" s="87"/>
      <c r="H53" s="87"/>
      <c r="I53" s="87"/>
      <c r="J53" s="87"/>
    </row>
    <row r="54" spans="1:11" x14ac:dyDescent="0.25">
      <c r="B54" s="87"/>
      <c r="C54" s="87"/>
      <c r="D54" s="87"/>
      <c r="E54" s="87"/>
      <c r="F54" s="87"/>
      <c r="G54" s="87"/>
      <c r="H54" s="87"/>
      <c r="I54" s="87"/>
      <c r="J54" s="87"/>
    </row>
    <row r="55" spans="1:11" x14ac:dyDescent="0.25">
      <c r="B55" s="87"/>
      <c r="C55" s="87"/>
      <c r="D55" s="87"/>
      <c r="E55" s="87"/>
      <c r="F55" s="87"/>
      <c r="G55" s="87"/>
      <c r="H55" s="87"/>
      <c r="I55" s="87"/>
      <c r="J55" s="87"/>
    </row>
    <row r="56" spans="1:11" x14ac:dyDescent="0.25">
      <c r="B56" s="87"/>
      <c r="C56" s="87"/>
      <c r="D56" s="87"/>
      <c r="E56" s="87"/>
      <c r="F56" s="87"/>
      <c r="G56" s="87"/>
      <c r="H56" s="87"/>
      <c r="I56" s="87"/>
      <c r="J56" s="87"/>
    </row>
    <row r="57" spans="1:11" x14ac:dyDescent="0.25">
      <c r="B57" s="87"/>
      <c r="C57" s="87"/>
      <c r="D57" s="87"/>
      <c r="E57" s="87"/>
      <c r="F57" s="87"/>
      <c r="G57" s="87"/>
      <c r="H57" s="87"/>
      <c r="I57" s="87"/>
      <c r="J57" s="87"/>
    </row>
    <row r="58" spans="1:11" x14ac:dyDescent="0.25">
      <c r="B58" s="87"/>
      <c r="C58" s="87"/>
      <c r="D58" s="87"/>
      <c r="E58" s="87"/>
      <c r="F58" s="87"/>
      <c r="G58" s="87"/>
      <c r="H58" s="87"/>
      <c r="I58" s="87"/>
      <c r="J58" s="87"/>
    </row>
    <row r="59" spans="1:11" x14ac:dyDescent="0.25">
      <c r="B59" s="87"/>
      <c r="C59" s="87"/>
      <c r="D59" s="87"/>
      <c r="E59" s="87"/>
      <c r="F59" s="87"/>
      <c r="G59" s="87"/>
      <c r="H59" s="87"/>
      <c r="I59" s="87"/>
      <c r="J59" s="87"/>
    </row>
    <row r="60" spans="1:11" x14ac:dyDescent="0.25">
      <c r="B60" s="87"/>
      <c r="C60" s="87"/>
      <c r="D60" s="87"/>
      <c r="E60" s="87"/>
      <c r="F60" s="87"/>
      <c r="G60" s="87"/>
      <c r="H60" s="87"/>
      <c r="I60" s="87"/>
      <c r="J60" s="87"/>
    </row>
    <row r="61" spans="1:11" x14ac:dyDescent="0.25">
      <c r="B61" s="87"/>
      <c r="C61" s="87"/>
      <c r="D61" s="87"/>
      <c r="E61" s="87"/>
      <c r="F61" s="87"/>
      <c r="G61" s="87"/>
      <c r="H61" s="87"/>
      <c r="I61" s="87"/>
      <c r="J61" s="87"/>
    </row>
    <row r="62" spans="1:11" x14ac:dyDescent="0.25">
      <c r="B62" s="87"/>
      <c r="C62" s="87"/>
      <c r="D62" s="87"/>
      <c r="E62" s="87"/>
      <c r="F62" s="87"/>
      <c r="G62" s="87"/>
      <c r="H62" s="87"/>
      <c r="I62" s="87"/>
      <c r="J62" s="87"/>
    </row>
    <row r="63" spans="1:11" x14ac:dyDescent="0.25">
      <c r="B63" s="87"/>
      <c r="C63" s="87"/>
      <c r="D63" s="87"/>
      <c r="E63" s="87"/>
      <c r="F63" s="87"/>
      <c r="G63" s="87"/>
      <c r="H63" s="87"/>
      <c r="I63" s="87"/>
      <c r="J63" s="87"/>
    </row>
    <row r="64" spans="1:11" x14ac:dyDescent="0.25">
      <c r="B64" s="87"/>
      <c r="C64" s="87"/>
      <c r="D64" s="87"/>
      <c r="E64" s="87"/>
      <c r="F64" s="87"/>
      <c r="G64" s="87"/>
      <c r="H64" s="87"/>
      <c r="I64" s="87"/>
      <c r="J64" s="87"/>
    </row>
  </sheetData>
  <mergeCells count="2">
    <mergeCell ref="J1:K1"/>
    <mergeCell ref="B17:D18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67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10.42578125" style="29" customWidth="1"/>
    <col min="9" max="9" width="12.140625" style="29" customWidth="1"/>
    <col min="10" max="10" width="10.7109375" style="29" customWidth="1"/>
    <col min="11" max="16384" width="9.140625" style="29"/>
  </cols>
  <sheetData>
    <row r="1" spans="1:10" x14ac:dyDescent="0.25">
      <c r="A1" s="7">
        <v>6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26" t="s">
        <v>129</v>
      </c>
      <c r="C3" s="26"/>
      <c r="D3" s="26"/>
      <c r="E3" s="26"/>
      <c r="F3" s="26"/>
      <c r="G3" s="26"/>
      <c r="H3" s="26"/>
      <c r="I3" s="31"/>
    </row>
    <row r="4" spans="1:10" x14ac:dyDescent="0.25">
      <c r="A4" s="9">
        <f>INDEX('Point Grid'!B:B,MATCH($A$1,'Point Grid'!A:A,0))</f>
        <v>2.5</v>
      </c>
      <c r="B4" s="26"/>
      <c r="C4" s="26"/>
      <c r="D4" s="26"/>
      <c r="E4" s="26"/>
      <c r="F4" s="26"/>
      <c r="G4" s="26"/>
      <c r="H4" s="26"/>
      <c r="I4" s="31"/>
    </row>
    <row r="5" spans="1:10" x14ac:dyDescent="0.25">
      <c r="A5" s="30"/>
      <c r="B5" s="50"/>
      <c r="C5" s="148"/>
      <c r="D5" s="148"/>
      <c r="E5" s="148"/>
      <c r="F5" s="54">
        <v>2016</v>
      </c>
      <c r="G5" s="54">
        <v>2017</v>
      </c>
      <c r="H5" s="54">
        <v>2018</v>
      </c>
      <c r="I5" s="31"/>
      <c r="J5" s="45"/>
    </row>
    <row r="6" spans="1:10" x14ac:dyDescent="0.25">
      <c r="A6" s="126"/>
      <c r="B6" s="50"/>
      <c r="C6" s="148"/>
      <c r="D6" s="148"/>
      <c r="E6" s="148"/>
      <c r="F6" s="95" t="s">
        <v>37</v>
      </c>
      <c r="G6" s="95" t="s">
        <v>37</v>
      </c>
      <c r="H6" s="95" t="s">
        <v>130</v>
      </c>
      <c r="I6" s="31"/>
      <c r="J6" s="45"/>
    </row>
    <row r="7" spans="1:10" x14ac:dyDescent="0.25">
      <c r="A7" s="126"/>
      <c r="B7" s="50"/>
      <c r="C7" s="148"/>
      <c r="D7" s="148"/>
      <c r="E7" s="148"/>
      <c r="F7" s="55" t="s">
        <v>131</v>
      </c>
      <c r="G7" s="55" t="s">
        <v>131</v>
      </c>
      <c r="H7" s="55"/>
      <c r="I7" s="31"/>
      <c r="J7" s="45"/>
    </row>
    <row r="8" spans="1:10" x14ac:dyDescent="0.25">
      <c r="A8" s="126"/>
      <c r="B8" s="615" t="s">
        <v>132</v>
      </c>
      <c r="C8" s="616"/>
      <c r="D8" s="616"/>
      <c r="E8" s="617"/>
      <c r="F8" s="242"/>
      <c r="G8" s="242"/>
      <c r="H8" s="245">
        <v>6100</v>
      </c>
      <c r="I8" s="31"/>
      <c r="J8" s="45"/>
    </row>
    <row r="9" spans="1:10" x14ac:dyDescent="0.25">
      <c r="A9" s="126"/>
      <c r="B9" s="609" t="s">
        <v>133</v>
      </c>
      <c r="C9" s="610"/>
      <c r="D9" s="610"/>
      <c r="E9" s="611"/>
      <c r="F9" s="243"/>
      <c r="G9" s="243"/>
      <c r="H9" s="246">
        <v>5920</v>
      </c>
      <c r="I9" s="31"/>
      <c r="J9" s="45"/>
    </row>
    <row r="10" spans="1:10" x14ac:dyDescent="0.25">
      <c r="A10" s="126"/>
      <c r="B10" s="609" t="s">
        <v>134</v>
      </c>
      <c r="C10" s="610"/>
      <c r="D10" s="610"/>
      <c r="E10" s="611"/>
      <c r="F10" s="242">
        <v>0.12</v>
      </c>
      <c r="G10" s="242">
        <v>0.13</v>
      </c>
      <c r="H10" s="245">
        <v>945</v>
      </c>
      <c r="I10" s="31"/>
      <c r="J10" s="45"/>
    </row>
    <row r="11" spans="1:10" x14ac:dyDescent="0.25">
      <c r="A11" s="126"/>
      <c r="B11" s="609" t="s">
        <v>135</v>
      </c>
      <c r="C11" s="610"/>
      <c r="D11" s="610"/>
      <c r="E11" s="611"/>
      <c r="F11" s="242">
        <v>0.128</v>
      </c>
      <c r="G11" s="242">
        <v>0.127</v>
      </c>
      <c r="H11" s="245">
        <v>760</v>
      </c>
      <c r="I11" s="31"/>
      <c r="J11" s="45"/>
    </row>
    <row r="12" spans="1:10" x14ac:dyDescent="0.25">
      <c r="A12" s="126"/>
      <c r="B12" s="609" t="s">
        <v>136</v>
      </c>
      <c r="C12" s="610"/>
      <c r="D12" s="610"/>
      <c r="E12" s="611"/>
      <c r="F12" s="242">
        <v>0.15</v>
      </c>
      <c r="G12" s="242">
        <v>5.5E-2</v>
      </c>
      <c r="H12" s="245">
        <v>325</v>
      </c>
      <c r="I12" s="31"/>
      <c r="J12" s="45"/>
    </row>
    <row r="13" spans="1:10" x14ac:dyDescent="0.25">
      <c r="A13" s="94"/>
      <c r="B13" s="612" t="s">
        <v>137</v>
      </c>
      <c r="C13" s="613"/>
      <c r="D13" s="613"/>
      <c r="E13" s="614"/>
      <c r="F13" s="244">
        <v>2.1000000000000001E-2</v>
      </c>
      <c r="G13" s="244">
        <v>2.1999999999999999E-2</v>
      </c>
      <c r="H13" s="247">
        <v>130</v>
      </c>
      <c r="I13" s="31"/>
      <c r="J13" s="45"/>
    </row>
    <row r="14" spans="1:10" x14ac:dyDescent="0.25">
      <c r="A14" s="94"/>
      <c r="B14" s="26"/>
      <c r="C14" s="26"/>
      <c r="D14" s="26"/>
      <c r="E14" s="26"/>
      <c r="F14" s="26"/>
      <c r="G14" s="26"/>
      <c r="H14" s="26"/>
      <c r="I14" s="31"/>
      <c r="J14" s="45"/>
    </row>
    <row r="15" spans="1:10" x14ac:dyDescent="0.25">
      <c r="A15" s="94"/>
      <c r="B15" s="26" t="s">
        <v>144</v>
      </c>
      <c r="C15" s="26"/>
      <c r="D15" s="26"/>
      <c r="E15" s="26"/>
      <c r="F15" s="26"/>
      <c r="G15" s="26"/>
      <c r="H15" s="26"/>
      <c r="I15" s="31"/>
      <c r="J15" s="45"/>
    </row>
    <row r="16" spans="1:10" x14ac:dyDescent="0.25">
      <c r="A16" s="94"/>
      <c r="B16" s="26"/>
      <c r="C16" s="26"/>
      <c r="D16" s="26"/>
      <c r="E16" s="26"/>
      <c r="F16" s="26"/>
      <c r="G16" s="26"/>
      <c r="H16" s="26"/>
      <c r="I16" s="31"/>
      <c r="J16" s="45"/>
    </row>
    <row r="17" spans="1:10" x14ac:dyDescent="0.25">
      <c r="A17" s="35" t="s">
        <v>2</v>
      </c>
      <c r="B17" s="26" t="s">
        <v>138</v>
      </c>
      <c r="C17" s="26"/>
      <c r="D17" s="26"/>
      <c r="E17" s="26"/>
      <c r="F17" s="26"/>
      <c r="G17" s="26"/>
      <c r="H17" s="26"/>
      <c r="I17" s="31"/>
      <c r="J17" s="45"/>
    </row>
    <row r="18" spans="1:10" ht="15.75" thickBot="1" x14ac:dyDescent="0.3">
      <c r="A18" s="9">
        <f>INDEX('Point Grid'!$C$8:$I$31,MATCH($A$1,'Point Grid'!$A$8:$A$31,0),MATCH(A17,'Point Grid'!$C$7:$I$7,0))</f>
        <v>1.25</v>
      </c>
      <c r="B18" s="26"/>
      <c r="C18" s="26"/>
      <c r="D18" s="26"/>
      <c r="E18" s="26"/>
      <c r="F18" s="26"/>
      <c r="G18" s="26"/>
      <c r="H18" s="26"/>
      <c r="I18" s="31"/>
      <c r="J18" s="45"/>
    </row>
    <row r="19" spans="1:10" ht="15.75" thickBot="1" x14ac:dyDescent="0.3">
      <c r="A19" s="5"/>
      <c r="B19" s="26"/>
      <c r="C19" s="26"/>
      <c r="D19" s="26"/>
      <c r="E19" s="26"/>
      <c r="F19" s="26"/>
      <c r="G19" s="26"/>
      <c r="H19" s="26"/>
      <c r="I19" s="31"/>
      <c r="J19" s="45"/>
    </row>
    <row r="20" spans="1:10" x14ac:dyDescent="0.25">
      <c r="A20" s="30"/>
      <c r="B20" s="39"/>
      <c r="C20" s="26"/>
      <c r="D20" s="26"/>
      <c r="E20" s="26"/>
      <c r="F20" s="26"/>
      <c r="G20" s="26"/>
      <c r="H20" s="26"/>
      <c r="I20" s="31"/>
      <c r="J20" s="45"/>
    </row>
    <row r="21" spans="1:10" x14ac:dyDescent="0.25">
      <c r="A21" s="35" t="s">
        <v>3</v>
      </c>
      <c r="B21" s="26" t="s">
        <v>139</v>
      </c>
      <c r="C21" s="26"/>
      <c r="D21" s="26"/>
      <c r="E21" s="26"/>
      <c r="F21" s="26"/>
      <c r="G21" s="26"/>
      <c r="H21" s="26"/>
      <c r="I21" s="31"/>
      <c r="J21" s="45"/>
    </row>
    <row r="22" spans="1:10" ht="15.75" thickBot="1" x14ac:dyDescent="0.3">
      <c r="A22" s="9">
        <f>INDEX('Point Grid'!$C$8:$I$31,MATCH($A$1,'Point Grid'!$A$8:$A$31,0),MATCH(A21,'Point Grid'!$C$7:$I$7,0))</f>
        <v>0.25</v>
      </c>
      <c r="B22" s="26"/>
      <c r="C22" s="26"/>
      <c r="D22" s="26"/>
      <c r="E22" s="26"/>
      <c r="F22" s="26"/>
      <c r="G22" s="26"/>
      <c r="H22" s="26"/>
      <c r="I22" s="31"/>
      <c r="J22" s="45"/>
    </row>
    <row r="23" spans="1:10" ht="15.75" thickBot="1" x14ac:dyDescent="0.3">
      <c r="A23" s="5"/>
      <c r="B23" s="26"/>
      <c r="C23" s="26"/>
      <c r="D23" s="26"/>
      <c r="E23" s="26"/>
      <c r="F23" s="26"/>
      <c r="G23" s="26"/>
      <c r="H23" s="26"/>
      <c r="I23" s="31"/>
      <c r="J23" s="45"/>
    </row>
    <row r="24" spans="1:10" x14ac:dyDescent="0.25">
      <c r="A24" s="94"/>
      <c r="B24" s="26"/>
      <c r="C24" s="26"/>
      <c r="D24" s="26"/>
      <c r="E24" s="26"/>
      <c r="F24" s="26"/>
      <c r="G24" s="26"/>
      <c r="H24" s="26"/>
      <c r="I24" s="31"/>
      <c r="J24" s="45"/>
    </row>
    <row r="25" spans="1:10" x14ac:dyDescent="0.25">
      <c r="A25" s="35" t="s">
        <v>4</v>
      </c>
      <c r="B25" s="26" t="s">
        <v>140</v>
      </c>
      <c r="C25" s="26"/>
      <c r="D25" s="26"/>
      <c r="E25" s="26"/>
      <c r="F25" s="26"/>
      <c r="G25" s="26"/>
      <c r="H25" s="26"/>
      <c r="I25" s="31"/>
      <c r="J25" s="45"/>
    </row>
    <row r="26" spans="1:10" ht="15.75" thickBot="1" x14ac:dyDescent="0.3">
      <c r="A26" s="9">
        <f>INDEX('Point Grid'!$C$8:$I$31,MATCH($A$1,'Point Grid'!$A$8:$A$31,0),MATCH(A25,'Point Grid'!$C$7:$I$7,0))</f>
        <v>0.5</v>
      </c>
      <c r="B26" s="26" t="s">
        <v>141</v>
      </c>
      <c r="C26" s="26"/>
      <c r="D26" s="26"/>
      <c r="E26" s="26"/>
      <c r="F26" s="26"/>
      <c r="G26" s="26"/>
      <c r="H26" s="26"/>
      <c r="I26" s="31"/>
      <c r="J26" s="45"/>
    </row>
    <row r="27" spans="1:10" ht="15.75" thickBot="1" x14ac:dyDescent="0.3">
      <c r="A27" s="5"/>
      <c r="B27" s="26"/>
      <c r="C27" s="26"/>
      <c r="D27" s="26"/>
      <c r="E27" s="26"/>
      <c r="F27" s="26"/>
      <c r="G27" s="26"/>
      <c r="H27" s="26"/>
      <c r="I27" s="31"/>
      <c r="J27" s="45"/>
    </row>
    <row r="28" spans="1:10" x14ac:dyDescent="0.25">
      <c r="A28" s="94"/>
      <c r="B28" s="26"/>
      <c r="C28" s="26"/>
      <c r="D28" s="26"/>
      <c r="E28" s="26"/>
      <c r="F28" s="26"/>
      <c r="G28" s="26"/>
      <c r="H28" s="26"/>
      <c r="I28" s="31"/>
      <c r="J28" s="45"/>
    </row>
    <row r="29" spans="1:10" x14ac:dyDescent="0.25">
      <c r="A29" s="35" t="s">
        <v>5</v>
      </c>
      <c r="B29" s="26" t="s">
        <v>142</v>
      </c>
      <c r="C29" s="26"/>
      <c r="D29" s="26"/>
      <c r="E29" s="26"/>
      <c r="F29" s="26"/>
      <c r="G29" s="26"/>
      <c r="H29" s="26"/>
      <c r="I29" s="31"/>
      <c r="J29" s="45"/>
    </row>
    <row r="30" spans="1:10" ht="15.75" thickBot="1" x14ac:dyDescent="0.3">
      <c r="A30" s="9">
        <f>INDEX('Point Grid'!$C$8:$I$31,MATCH($A$1,'Point Grid'!$A$8:$A$31,0),MATCH(A29,'Point Grid'!$C$7:$I$7,0))</f>
        <v>0.5</v>
      </c>
      <c r="B30" s="26" t="s">
        <v>143</v>
      </c>
      <c r="C30" s="26"/>
      <c r="D30" s="26"/>
      <c r="E30" s="26"/>
      <c r="F30" s="26"/>
      <c r="G30" s="26"/>
      <c r="H30" s="26"/>
      <c r="I30" s="31"/>
      <c r="J30" s="45"/>
    </row>
    <row r="31" spans="1:10" ht="15.75" thickBot="1" x14ac:dyDescent="0.3">
      <c r="A31" s="5"/>
      <c r="B31" s="26"/>
      <c r="C31" s="26"/>
      <c r="D31" s="26"/>
      <c r="E31" s="26"/>
      <c r="F31" s="26"/>
      <c r="G31" s="26"/>
      <c r="H31" s="26"/>
      <c r="I31" s="31"/>
      <c r="J31" s="45"/>
    </row>
    <row r="32" spans="1:10" ht="15.75" thickBot="1" x14ac:dyDescent="0.3">
      <c r="A32" s="32"/>
      <c r="B32" s="33"/>
      <c r="C32" s="33"/>
      <c r="D32" s="33"/>
      <c r="E32" s="33"/>
      <c r="F32" s="33"/>
      <c r="G32" s="33"/>
      <c r="H32" s="33"/>
      <c r="I32" s="34"/>
      <c r="J32" s="45"/>
    </row>
    <row r="33" spans="2:10" x14ac:dyDescent="0.25">
      <c r="B33" s="45"/>
      <c r="C33" s="45"/>
      <c r="D33" s="45"/>
      <c r="E33" s="45"/>
      <c r="F33" s="45"/>
      <c r="G33" s="45"/>
      <c r="H33" s="45"/>
      <c r="I33" s="45"/>
      <c r="J33" s="45"/>
    </row>
    <row r="34" spans="2:10" x14ac:dyDescent="0.25">
      <c r="B34" s="45"/>
      <c r="C34" s="45"/>
      <c r="D34" s="45"/>
      <c r="E34" s="45"/>
      <c r="F34" s="45"/>
      <c r="G34" s="45"/>
      <c r="H34" s="45"/>
      <c r="I34" s="45"/>
      <c r="J34" s="45"/>
    </row>
    <row r="35" spans="2:10" x14ac:dyDescent="0.25">
      <c r="B35" s="45"/>
      <c r="C35" s="45"/>
      <c r="D35" s="45"/>
      <c r="E35" s="45"/>
      <c r="F35" s="45"/>
      <c r="G35" s="45"/>
      <c r="H35" s="45"/>
      <c r="I35" s="45"/>
      <c r="J35" s="45"/>
    </row>
    <row r="36" spans="2:10" x14ac:dyDescent="0.25">
      <c r="B36" s="45"/>
      <c r="C36" s="45"/>
      <c r="D36" s="45"/>
      <c r="E36" s="45"/>
      <c r="F36" s="45"/>
      <c r="G36" s="45"/>
      <c r="H36" s="45"/>
      <c r="I36" s="45"/>
      <c r="J36" s="45"/>
    </row>
    <row r="37" spans="2:10" x14ac:dyDescent="0.25">
      <c r="B37" s="45"/>
      <c r="C37" s="45"/>
      <c r="D37" s="45"/>
      <c r="E37" s="45"/>
      <c r="F37" s="45"/>
      <c r="G37" s="45"/>
      <c r="H37" s="45"/>
      <c r="I37" s="45"/>
      <c r="J37" s="45"/>
    </row>
    <row r="38" spans="2:10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2:10" x14ac:dyDescent="0.25">
      <c r="B39" s="45"/>
      <c r="C39" s="45"/>
      <c r="D39" s="45"/>
      <c r="E39" s="45"/>
      <c r="F39" s="45"/>
      <c r="G39" s="45"/>
      <c r="H39" s="45"/>
      <c r="I39" s="45"/>
      <c r="J39" s="45"/>
    </row>
    <row r="40" spans="2:10" x14ac:dyDescent="0.25">
      <c r="B40" s="45"/>
      <c r="C40" s="45"/>
      <c r="D40" s="45"/>
      <c r="E40" s="45"/>
      <c r="F40" s="45"/>
      <c r="G40" s="45"/>
      <c r="H40" s="45"/>
      <c r="I40" s="45"/>
      <c r="J40" s="45"/>
    </row>
    <row r="41" spans="2:10" x14ac:dyDescent="0.25">
      <c r="B41" s="45"/>
      <c r="C41" s="45"/>
      <c r="D41" s="45"/>
      <c r="E41" s="45"/>
      <c r="F41" s="45"/>
      <c r="G41" s="45"/>
      <c r="H41" s="45"/>
      <c r="I41" s="45"/>
      <c r="J41" s="45"/>
    </row>
    <row r="42" spans="2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2:10" x14ac:dyDescent="0.25">
      <c r="B43" s="45"/>
      <c r="C43" s="45"/>
      <c r="D43" s="45"/>
      <c r="E43" s="45"/>
      <c r="F43" s="45"/>
      <c r="G43" s="45"/>
      <c r="H43" s="45"/>
      <c r="I43" s="45"/>
      <c r="J43" s="45"/>
    </row>
    <row r="44" spans="2:10" x14ac:dyDescent="0.25">
      <c r="B44" s="45"/>
      <c r="C44" s="45"/>
      <c r="D44" s="45"/>
      <c r="E44" s="45"/>
      <c r="F44" s="45"/>
      <c r="G44" s="45"/>
      <c r="H44" s="45"/>
      <c r="I44" s="45"/>
      <c r="J44" s="45"/>
    </row>
    <row r="45" spans="2:10" x14ac:dyDescent="0.25">
      <c r="B45" s="45"/>
      <c r="C45" s="45"/>
      <c r="D45" s="45"/>
      <c r="E45" s="45"/>
      <c r="F45" s="45"/>
      <c r="G45" s="45"/>
      <c r="H45" s="45"/>
      <c r="I45" s="45"/>
      <c r="J45" s="45"/>
    </row>
    <row r="46" spans="2:10" x14ac:dyDescent="0.25">
      <c r="B46" s="45"/>
      <c r="C46" s="45"/>
      <c r="D46" s="45"/>
      <c r="E46" s="45"/>
      <c r="F46" s="45"/>
      <c r="G46" s="45"/>
      <c r="H46" s="45"/>
      <c r="I46" s="45"/>
      <c r="J46" s="45"/>
    </row>
    <row r="47" spans="2:10" x14ac:dyDescent="0.25">
      <c r="B47" s="45"/>
      <c r="C47" s="45"/>
      <c r="D47" s="45"/>
      <c r="E47" s="45"/>
      <c r="F47" s="45"/>
      <c r="G47" s="45"/>
      <c r="H47" s="45"/>
      <c r="I47" s="45"/>
      <c r="J47" s="45"/>
    </row>
    <row r="48" spans="2:10" x14ac:dyDescent="0.25">
      <c r="B48" s="45"/>
      <c r="C48" s="45"/>
      <c r="D48" s="45"/>
      <c r="E48" s="45"/>
      <c r="F48" s="45"/>
      <c r="G48" s="45"/>
      <c r="H48" s="45"/>
      <c r="I48" s="45"/>
      <c r="J48" s="45"/>
    </row>
    <row r="49" spans="2:10" x14ac:dyDescent="0.25">
      <c r="B49" s="45"/>
      <c r="C49" s="45"/>
      <c r="D49" s="45"/>
      <c r="E49" s="45"/>
      <c r="F49" s="45"/>
      <c r="G49" s="45"/>
      <c r="H49" s="45"/>
      <c r="I49" s="45"/>
      <c r="J49" s="45"/>
    </row>
    <row r="50" spans="2:10" x14ac:dyDescent="0.25">
      <c r="B50" s="45"/>
      <c r="C50" s="45"/>
      <c r="D50" s="45"/>
      <c r="E50" s="45"/>
      <c r="F50" s="45"/>
      <c r="G50" s="45"/>
      <c r="H50" s="45"/>
      <c r="I50" s="45"/>
      <c r="J50" s="45"/>
    </row>
    <row r="51" spans="2:10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x14ac:dyDescent="0.25">
      <c r="B52" s="45"/>
      <c r="C52" s="45"/>
      <c r="D52" s="45"/>
      <c r="E52" s="45"/>
      <c r="F52" s="45"/>
      <c r="G52" s="45"/>
      <c r="H52" s="45"/>
      <c r="I52" s="45"/>
      <c r="J52" s="45"/>
    </row>
    <row r="53" spans="2:10" x14ac:dyDescent="0.25">
      <c r="B53" s="45"/>
      <c r="C53" s="45"/>
      <c r="D53" s="45"/>
      <c r="E53" s="45"/>
      <c r="F53" s="45"/>
      <c r="G53" s="45"/>
      <c r="H53" s="45"/>
      <c r="I53" s="45"/>
      <c r="J53" s="45"/>
    </row>
    <row r="54" spans="2:10" x14ac:dyDescent="0.25">
      <c r="B54" s="45"/>
      <c r="C54" s="45"/>
      <c r="D54" s="45"/>
      <c r="E54" s="45"/>
      <c r="F54" s="45"/>
      <c r="G54" s="45"/>
      <c r="H54" s="45"/>
      <c r="I54" s="45"/>
      <c r="J54" s="45"/>
    </row>
    <row r="55" spans="2:10" x14ac:dyDescent="0.25">
      <c r="B55" s="45"/>
      <c r="C55" s="45"/>
      <c r="D55" s="45"/>
      <c r="E55" s="45"/>
      <c r="F55" s="45"/>
      <c r="G55" s="45"/>
      <c r="H55" s="45"/>
      <c r="I55" s="45"/>
      <c r="J55" s="45"/>
    </row>
    <row r="56" spans="2:10" x14ac:dyDescent="0.25">
      <c r="B56" s="45"/>
      <c r="C56" s="45"/>
      <c r="D56" s="45"/>
      <c r="E56" s="45"/>
      <c r="F56" s="45"/>
      <c r="G56" s="45"/>
      <c r="H56" s="45"/>
      <c r="I56" s="45"/>
      <c r="J56" s="45"/>
    </row>
    <row r="57" spans="2:10" x14ac:dyDescent="0.25">
      <c r="B57" s="45"/>
      <c r="C57" s="45"/>
      <c r="D57" s="45"/>
      <c r="E57" s="45"/>
      <c r="F57" s="45"/>
      <c r="G57" s="45"/>
      <c r="H57" s="45"/>
      <c r="I57" s="45"/>
      <c r="J57" s="45"/>
    </row>
    <row r="58" spans="2:10" x14ac:dyDescent="0.25">
      <c r="B58" s="45"/>
      <c r="C58" s="45"/>
      <c r="D58" s="45"/>
      <c r="E58" s="45"/>
      <c r="F58" s="45"/>
      <c r="G58" s="45"/>
      <c r="H58" s="45"/>
      <c r="I58" s="45"/>
      <c r="J58" s="45"/>
    </row>
    <row r="59" spans="2:10" x14ac:dyDescent="0.25">
      <c r="B59" s="45"/>
      <c r="C59" s="45"/>
      <c r="D59" s="45"/>
      <c r="E59" s="45"/>
      <c r="F59" s="45"/>
      <c r="G59" s="45"/>
      <c r="H59" s="45"/>
      <c r="I59" s="45"/>
      <c r="J59" s="45"/>
    </row>
    <row r="60" spans="2:10" x14ac:dyDescent="0.25">
      <c r="B60" s="45"/>
      <c r="C60" s="45"/>
      <c r="D60" s="45"/>
      <c r="E60" s="45"/>
      <c r="F60" s="45"/>
      <c r="G60" s="45"/>
      <c r="H60" s="45"/>
      <c r="I60" s="45"/>
      <c r="J60" s="45"/>
    </row>
    <row r="61" spans="2:10" x14ac:dyDescent="0.25">
      <c r="B61" s="45"/>
      <c r="C61" s="45"/>
      <c r="D61" s="45"/>
      <c r="E61" s="45"/>
      <c r="F61" s="45"/>
      <c r="G61" s="45"/>
      <c r="H61" s="45"/>
      <c r="I61" s="45"/>
      <c r="J61" s="45"/>
    </row>
    <row r="62" spans="2:10" x14ac:dyDescent="0.25">
      <c r="B62" s="45"/>
      <c r="C62" s="45"/>
      <c r="D62" s="45"/>
      <c r="E62" s="45"/>
      <c r="F62" s="45"/>
      <c r="G62" s="45"/>
      <c r="H62" s="45"/>
      <c r="I62" s="45"/>
      <c r="J62" s="45"/>
    </row>
    <row r="63" spans="2:10" x14ac:dyDescent="0.25">
      <c r="B63" s="45"/>
      <c r="C63" s="45"/>
      <c r="D63" s="45"/>
      <c r="E63" s="45"/>
      <c r="F63" s="45"/>
      <c r="G63" s="45"/>
      <c r="H63" s="45"/>
      <c r="I63" s="45"/>
      <c r="J63" s="45"/>
    </row>
    <row r="64" spans="2:10" x14ac:dyDescent="0.25">
      <c r="B64" s="45"/>
      <c r="C64" s="45"/>
      <c r="D64" s="45"/>
      <c r="E64" s="45"/>
      <c r="F64" s="45"/>
      <c r="G64" s="45"/>
      <c r="H64" s="45"/>
      <c r="I64" s="45"/>
      <c r="J64" s="45"/>
    </row>
    <row r="65" spans="2:10" x14ac:dyDescent="0.25">
      <c r="B65" s="45"/>
      <c r="C65" s="45"/>
      <c r="D65" s="45"/>
      <c r="E65" s="45"/>
      <c r="F65" s="45"/>
      <c r="G65" s="45"/>
      <c r="H65" s="45"/>
      <c r="I65" s="45"/>
      <c r="J65" s="45"/>
    </row>
    <row r="66" spans="2:10" x14ac:dyDescent="0.25">
      <c r="B66" s="45"/>
      <c r="C66" s="45"/>
      <c r="D66" s="45"/>
      <c r="E66" s="45"/>
      <c r="F66" s="45"/>
      <c r="G66" s="45"/>
      <c r="H66" s="45"/>
      <c r="I66" s="45"/>
      <c r="J66" s="45"/>
    </row>
    <row r="67" spans="2:10" x14ac:dyDescent="0.25">
      <c r="B67" s="45"/>
      <c r="C67" s="45"/>
      <c r="D67" s="45"/>
      <c r="E67" s="45"/>
      <c r="F67" s="45"/>
      <c r="G67" s="45"/>
      <c r="H67" s="45"/>
      <c r="I67" s="45"/>
      <c r="J67" s="45"/>
    </row>
  </sheetData>
  <mergeCells count="7">
    <mergeCell ref="B12:E12"/>
    <mergeCell ref="B13:E13"/>
    <mergeCell ref="H1:I1"/>
    <mergeCell ref="B8:E8"/>
    <mergeCell ref="B9:E9"/>
    <mergeCell ref="B10:E10"/>
    <mergeCell ref="B11:E1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54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3" width="20.140625" style="29" customWidth="1"/>
    <col min="4" max="4" width="7.5703125" style="29" customWidth="1"/>
    <col min="5" max="7" width="9.42578125" style="29" customWidth="1"/>
    <col min="8" max="8" width="11" style="29" customWidth="1"/>
    <col min="9" max="9" width="9.42578125" style="29" customWidth="1"/>
    <col min="10" max="10" width="10.7109375" style="29" customWidth="1"/>
    <col min="11" max="16384" width="9.140625" style="29"/>
  </cols>
  <sheetData>
    <row r="1" spans="1:9" x14ac:dyDescent="0.25">
      <c r="A1" s="7">
        <v>7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26" t="s">
        <v>145</v>
      </c>
      <c r="C3" s="26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4.75</v>
      </c>
      <c r="B4" s="26"/>
      <c r="C4" s="26"/>
      <c r="D4" s="26"/>
      <c r="E4" s="26"/>
      <c r="F4" s="26"/>
      <c r="G4" s="26"/>
      <c r="H4" s="26"/>
      <c r="I4" s="31"/>
    </row>
    <row r="5" spans="1:9" x14ac:dyDescent="0.25">
      <c r="A5" s="126"/>
      <c r="B5" s="618" t="s">
        <v>147</v>
      </c>
      <c r="C5" s="615" t="s">
        <v>146</v>
      </c>
      <c r="D5" s="617"/>
      <c r="E5" s="148"/>
      <c r="F5" s="620" t="s">
        <v>68</v>
      </c>
      <c r="G5" s="615" t="s">
        <v>148</v>
      </c>
      <c r="H5" s="617"/>
      <c r="I5" s="31"/>
    </row>
    <row r="6" spans="1:9" x14ac:dyDescent="0.25">
      <c r="A6" s="35"/>
      <c r="B6" s="619"/>
      <c r="C6" s="619" t="s">
        <v>130</v>
      </c>
      <c r="D6" s="622"/>
      <c r="E6" s="148"/>
      <c r="F6" s="621"/>
      <c r="G6" s="619" t="s">
        <v>130</v>
      </c>
      <c r="H6" s="622"/>
      <c r="I6" s="31"/>
    </row>
    <row r="7" spans="1:9" x14ac:dyDescent="0.25">
      <c r="A7" s="9"/>
      <c r="B7" s="239">
        <v>2016</v>
      </c>
      <c r="C7" s="609">
        <v>2000</v>
      </c>
      <c r="D7" s="611"/>
      <c r="E7" s="148"/>
      <c r="F7" s="250">
        <v>2016</v>
      </c>
      <c r="G7" s="615">
        <v>4600</v>
      </c>
      <c r="H7" s="617"/>
      <c r="I7" s="31"/>
    </row>
    <row r="8" spans="1:9" x14ac:dyDescent="0.25">
      <c r="A8" s="9"/>
      <c r="B8" s="249">
        <v>2017</v>
      </c>
      <c r="C8" s="623">
        <v>1750</v>
      </c>
      <c r="D8" s="624"/>
      <c r="E8" s="148"/>
      <c r="F8" s="251">
        <v>2017</v>
      </c>
      <c r="G8" s="609">
        <v>5100</v>
      </c>
      <c r="H8" s="611"/>
      <c r="I8" s="31"/>
    </row>
    <row r="9" spans="1:9" x14ac:dyDescent="0.25">
      <c r="A9" s="9"/>
      <c r="B9" s="241">
        <v>2018</v>
      </c>
      <c r="C9" s="612">
        <v>800</v>
      </c>
      <c r="D9" s="614"/>
      <c r="E9" s="148"/>
      <c r="F9" s="252">
        <v>2018</v>
      </c>
      <c r="G9" s="612">
        <v>5800</v>
      </c>
      <c r="H9" s="614"/>
      <c r="I9" s="31"/>
    </row>
    <row r="10" spans="1:9" x14ac:dyDescent="0.25">
      <c r="A10" s="9"/>
      <c r="B10" s="26"/>
      <c r="C10" s="26"/>
      <c r="D10" s="26"/>
      <c r="E10" s="26"/>
      <c r="F10" s="26"/>
      <c r="G10" s="26"/>
      <c r="H10" s="26"/>
      <c r="I10" s="31"/>
    </row>
    <row r="11" spans="1:9" x14ac:dyDescent="0.25">
      <c r="A11" s="9"/>
      <c r="B11" s="255" t="s">
        <v>149</v>
      </c>
      <c r="C11" s="54" t="s">
        <v>150</v>
      </c>
      <c r="D11" s="26"/>
      <c r="E11" s="26"/>
      <c r="F11" s="26"/>
      <c r="G11" s="26"/>
      <c r="H11" s="26"/>
      <c r="I11" s="31"/>
    </row>
    <row r="12" spans="1:9" x14ac:dyDescent="0.25">
      <c r="A12" s="9"/>
      <c r="B12" s="256" t="s">
        <v>151</v>
      </c>
      <c r="C12" s="55" t="s">
        <v>152</v>
      </c>
      <c r="D12" s="26"/>
      <c r="E12" s="26"/>
      <c r="F12" s="26"/>
      <c r="G12" s="26"/>
      <c r="H12" s="26"/>
      <c r="I12" s="31"/>
    </row>
    <row r="13" spans="1:9" x14ac:dyDescent="0.25">
      <c r="A13" s="9"/>
      <c r="B13" s="253">
        <v>36</v>
      </c>
      <c r="C13" s="95">
        <v>1.46</v>
      </c>
      <c r="D13" s="26"/>
      <c r="E13" s="26"/>
      <c r="F13" s="26"/>
      <c r="G13" s="26"/>
      <c r="H13" s="26"/>
      <c r="I13" s="31"/>
    </row>
    <row r="14" spans="1:9" x14ac:dyDescent="0.25">
      <c r="A14" s="9"/>
      <c r="B14" s="253">
        <v>24</v>
      </c>
      <c r="C14" s="95">
        <v>2.08</v>
      </c>
      <c r="D14" s="26"/>
      <c r="E14" s="26"/>
      <c r="F14" s="26"/>
      <c r="G14" s="26"/>
      <c r="H14" s="26"/>
      <c r="I14" s="31"/>
    </row>
    <row r="15" spans="1:9" ht="15" customHeight="1" x14ac:dyDescent="0.25">
      <c r="A15" s="9"/>
      <c r="B15" s="254">
        <v>12</v>
      </c>
      <c r="C15" s="55">
        <v>4.9000000000000004</v>
      </c>
      <c r="D15" s="26"/>
      <c r="E15" s="26"/>
      <c r="F15" s="26"/>
      <c r="G15" s="26"/>
      <c r="H15" s="26"/>
      <c r="I15" s="31"/>
    </row>
    <row r="16" spans="1:9" ht="15" customHeight="1" x14ac:dyDescent="0.25">
      <c r="A16" s="9"/>
      <c r="B16" s="240"/>
      <c r="C16" s="240"/>
      <c r="D16" s="26"/>
      <c r="E16" s="26"/>
      <c r="F16" s="26"/>
      <c r="G16" s="26"/>
      <c r="H16" s="26"/>
      <c r="I16" s="31"/>
    </row>
    <row r="17" spans="1:9" x14ac:dyDescent="0.25">
      <c r="A17" s="9"/>
      <c r="B17" s="258">
        <v>0.65</v>
      </c>
      <c r="C17" s="259" t="s">
        <v>153</v>
      </c>
      <c r="D17" s="260"/>
      <c r="E17" s="261"/>
      <c r="F17" s="261"/>
      <c r="G17" s="261"/>
      <c r="H17" s="262"/>
      <c r="I17" s="31"/>
    </row>
    <row r="18" spans="1:9" x14ac:dyDescent="0.25">
      <c r="A18" s="9"/>
      <c r="B18" s="258">
        <v>0.04</v>
      </c>
      <c r="C18" s="259" t="s">
        <v>154</v>
      </c>
      <c r="D18" s="260"/>
      <c r="E18" s="261"/>
      <c r="F18" s="261"/>
      <c r="G18" s="261"/>
      <c r="H18" s="262"/>
      <c r="I18" s="31"/>
    </row>
    <row r="19" spans="1:9" x14ac:dyDescent="0.25">
      <c r="A19" s="9"/>
      <c r="B19" s="258">
        <v>0.03</v>
      </c>
      <c r="C19" s="259" t="s">
        <v>155</v>
      </c>
      <c r="D19" s="260"/>
      <c r="E19" s="261"/>
      <c r="F19" s="261"/>
      <c r="G19" s="261"/>
      <c r="H19" s="262"/>
      <c r="I19" s="31"/>
    </row>
    <row r="20" spans="1:9" x14ac:dyDescent="0.25">
      <c r="A20" s="9"/>
      <c r="B20" s="258">
        <v>0.06</v>
      </c>
      <c r="C20" s="259" t="s">
        <v>156</v>
      </c>
      <c r="D20" s="261"/>
      <c r="E20" s="261"/>
      <c r="F20" s="261"/>
      <c r="G20" s="261"/>
      <c r="H20" s="262"/>
      <c r="I20" s="31"/>
    </row>
    <row r="21" spans="1:9" x14ac:dyDescent="0.25">
      <c r="A21" s="9"/>
      <c r="B21" s="258">
        <v>0.26</v>
      </c>
      <c r="C21" s="259" t="s">
        <v>157</v>
      </c>
      <c r="D21" s="261"/>
      <c r="E21" s="261"/>
      <c r="F21" s="261"/>
      <c r="G21" s="261"/>
      <c r="H21" s="262"/>
      <c r="I21" s="31"/>
    </row>
    <row r="22" spans="1:9" x14ac:dyDescent="0.25">
      <c r="A22" s="9"/>
      <c r="B22" s="258">
        <v>0.05</v>
      </c>
      <c r="C22" s="259" t="s">
        <v>158</v>
      </c>
      <c r="D22" s="261"/>
      <c r="E22" s="261"/>
      <c r="F22" s="261"/>
      <c r="G22" s="261"/>
      <c r="H22" s="262"/>
      <c r="I22" s="31"/>
    </row>
    <row r="23" spans="1:9" x14ac:dyDescent="0.25">
      <c r="A23" s="9"/>
      <c r="B23" s="258">
        <v>0.08</v>
      </c>
      <c r="C23" s="259" t="s">
        <v>159</v>
      </c>
      <c r="D23" s="261"/>
      <c r="E23" s="261"/>
      <c r="F23" s="261"/>
      <c r="G23" s="261"/>
      <c r="H23" s="262"/>
      <c r="I23" s="31"/>
    </row>
    <row r="24" spans="1:9" x14ac:dyDescent="0.25">
      <c r="A24" s="9"/>
      <c r="B24" s="263">
        <v>0.7</v>
      </c>
      <c r="C24" s="259" t="s">
        <v>160</v>
      </c>
      <c r="D24" s="261"/>
      <c r="E24" s="261"/>
      <c r="F24" s="261"/>
      <c r="G24" s="261"/>
      <c r="H24" s="262"/>
      <c r="I24" s="31"/>
    </row>
    <row r="25" spans="1:9" x14ac:dyDescent="0.25">
      <c r="A25" s="9"/>
      <c r="B25" s="264">
        <v>0.08</v>
      </c>
      <c r="C25" s="259" t="s">
        <v>161</v>
      </c>
      <c r="D25" s="261"/>
      <c r="E25" s="261"/>
      <c r="F25" s="261"/>
      <c r="G25" s="261"/>
      <c r="H25" s="262"/>
      <c r="I25" s="31"/>
    </row>
    <row r="26" spans="1:9" x14ac:dyDescent="0.25">
      <c r="A26" s="9"/>
      <c r="B26" s="26"/>
      <c r="C26" s="26"/>
      <c r="D26" s="26"/>
      <c r="E26" s="26"/>
      <c r="F26" s="26"/>
      <c r="G26" s="26"/>
      <c r="H26" s="26"/>
      <c r="I26" s="31"/>
    </row>
    <row r="27" spans="1:9" x14ac:dyDescent="0.25">
      <c r="A27" s="9"/>
      <c r="B27" s="26" t="s">
        <v>162</v>
      </c>
      <c r="C27" s="26"/>
      <c r="D27" s="26"/>
      <c r="E27" s="26"/>
      <c r="F27" s="26"/>
      <c r="G27" s="26"/>
      <c r="H27" s="26"/>
      <c r="I27" s="31"/>
    </row>
    <row r="28" spans="1:9" x14ac:dyDescent="0.25">
      <c r="A28" s="9"/>
      <c r="B28" s="265">
        <v>-0.02</v>
      </c>
      <c r="C28" s="266" t="s">
        <v>163</v>
      </c>
      <c r="D28" s="261"/>
      <c r="E28" s="261"/>
      <c r="F28" s="261"/>
      <c r="G28" s="261"/>
      <c r="H28" s="262"/>
      <c r="I28" s="31"/>
    </row>
    <row r="29" spans="1:9" x14ac:dyDescent="0.25">
      <c r="A29" s="9"/>
      <c r="B29" s="267">
        <v>0.03</v>
      </c>
      <c r="C29" s="261" t="s">
        <v>164</v>
      </c>
      <c r="D29" s="261"/>
      <c r="E29" s="261"/>
      <c r="F29" s="261"/>
      <c r="G29" s="261"/>
      <c r="H29" s="262"/>
      <c r="I29" s="31"/>
    </row>
    <row r="30" spans="1:9" x14ac:dyDescent="0.25">
      <c r="A30" s="9"/>
      <c r="B30" s="26"/>
      <c r="C30" s="26"/>
      <c r="D30" s="26"/>
      <c r="E30" s="26"/>
      <c r="F30" s="26"/>
      <c r="G30" s="26"/>
      <c r="H30" s="26"/>
      <c r="I30" s="31"/>
    </row>
    <row r="31" spans="1:9" x14ac:dyDescent="0.25">
      <c r="A31" s="9"/>
      <c r="B31" s="26" t="s">
        <v>41</v>
      </c>
      <c r="C31" s="26"/>
      <c r="D31" s="26"/>
      <c r="E31" s="26"/>
      <c r="F31" s="26"/>
      <c r="G31" s="26"/>
      <c r="H31" s="26"/>
      <c r="I31" s="31"/>
    </row>
    <row r="32" spans="1:9" x14ac:dyDescent="0.25">
      <c r="A32" s="9"/>
      <c r="B32" s="26" t="s">
        <v>170</v>
      </c>
      <c r="C32" s="26"/>
      <c r="D32" s="26"/>
      <c r="E32" s="26"/>
      <c r="F32" s="26"/>
      <c r="G32" s="26"/>
      <c r="H32" s="26"/>
      <c r="I32" s="31"/>
    </row>
    <row r="33" spans="1:9" x14ac:dyDescent="0.25">
      <c r="A33" s="9"/>
      <c r="B33" s="26" t="s">
        <v>171</v>
      </c>
      <c r="C33" s="26"/>
      <c r="D33" s="26"/>
      <c r="E33" s="26"/>
      <c r="F33" s="26"/>
      <c r="G33" s="26"/>
      <c r="H33" s="26"/>
      <c r="I33" s="31"/>
    </row>
    <row r="34" spans="1:9" x14ac:dyDescent="0.25">
      <c r="A34" s="9"/>
      <c r="B34" s="26"/>
      <c r="C34" s="26"/>
      <c r="D34" s="26"/>
      <c r="E34" s="26"/>
      <c r="F34" s="26"/>
      <c r="G34" s="26"/>
      <c r="H34" s="26"/>
      <c r="I34" s="31"/>
    </row>
    <row r="35" spans="1:9" x14ac:dyDescent="0.25">
      <c r="A35" s="35" t="s">
        <v>2</v>
      </c>
      <c r="B35" s="26" t="s">
        <v>165</v>
      </c>
      <c r="C35" s="26"/>
      <c r="D35" s="26"/>
      <c r="E35" s="26"/>
      <c r="F35" s="26"/>
      <c r="G35" s="26"/>
      <c r="H35" s="26"/>
      <c r="I35" s="31"/>
    </row>
    <row r="36" spans="1:9" ht="15.75" thickBot="1" x14ac:dyDescent="0.3">
      <c r="A36" s="9">
        <f>INDEX('Point Grid'!$C$8:$I$31,MATCH($A$1,'Point Grid'!$A$8:$A$31,0),MATCH(A35,'Point Grid'!$C$7:$I$7,0))</f>
        <v>0.5</v>
      </c>
      <c r="B36" s="26" t="s">
        <v>166</v>
      </c>
      <c r="C36" s="26"/>
      <c r="D36" s="26"/>
      <c r="E36" s="26"/>
      <c r="F36" s="26"/>
      <c r="G36" s="26"/>
      <c r="H36" s="26"/>
      <c r="I36" s="31"/>
    </row>
    <row r="37" spans="1:9" ht="15.75" thickBot="1" x14ac:dyDescent="0.3">
      <c r="A37" s="5"/>
      <c r="B37" s="26"/>
      <c r="C37" s="26"/>
      <c r="D37" s="26"/>
      <c r="E37" s="26"/>
      <c r="F37" s="26"/>
      <c r="G37" s="26"/>
      <c r="H37" s="26"/>
      <c r="I37" s="31"/>
    </row>
    <row r="38" spans="1:9" x14ac:dyDescent="0.25">
      <c r="A38" s="9"/>
      <c r="B38" s="39"/>
      <c r="C38" s="26"/>
      <c r="D38" s="26"/>
      <c r="E38" s="26"/>
      <c r="F38" s="26"/>
      <c r="G38" s="26"/>
      <c r="H38" s="26"/>
      <c r="I38" s="31"/>
    </row>
    <row r="39" spans="1:9" x14ac:dyDescent="0.25">
      <c r="A39" s="35" t="s">
        <v>3</v>
      </c>
      <c r="B39" s="26" t="s">
        <v>167</v>
      </c>
      <c r="C39" s="26"/>
      <c r="D39" s="26"/>
      <c r="E39" s="26"/>
      <c r="F39" s="26"/>
      <c r="G39" s="26"/>
      <c r="H39" s="26"/>
      <c r="I39" s="31"/>
    </row>
    <row r="40" spans="1:9" ht="15.75" thickBot="1" x14ac:dyDescent="0.3">
      <c r="A40" s="9">
        <f>INDEX('Point Grid'!$C$8:$I$31,MATCH($A$1,'Point Grid'!$A$8:$A$31,0),MATCH(A39,'Point Grid'!$C$7:$I$7,0))</f>
        <v>3.5</v>
      </c>
      <c r="B40" s="26"/>
      <c r="C40" s="26"/>
      <c r="D40" s="26"/>
      <c r="E40" s="26"/>
      <c r="F40" s="26"/>
      <c r="G40" s="26"/>
      <c r="H40" s="26"/>
      <c r="I40" s="31"/>
    </row>
    <row r="41" spans="1:9" ht="15.75" thickBot="1" x14ac:dyDescent="0.3">
      <c r="A41" s="5"/>
      <c r="B41" s="39"/>
      <c r="C41" s="26"/>
      <c r="D41" s="26"/>
      <c r="E41" s="26"/>
      <c r="F41" s="26"/>
      <c r="G41" s="26"/>
      <c r="H41" s="26"/>
      <c r="I41" s="31"/>
    </row>
    <row r="42" spans="1:9" x14ac:dyDescent="0.25">
      <c r="A42" s="9"/>
      <c r="B42" s="26"/>
      <c r="C42" s="26"/>
      <c r="D42" s="26"/>
      <c r="E42" s="26"/>
      <c r="F42" s="26"/>
      <c r="G42" s="26"/>
      <c r="H42" s="26"/>
      <c r="I42" s="31"/>
    </row>
    <row r="43" spans="1:9" x14ac:dyDescent="0.25">
      <c r="A43" s="35" t="s">
        <v>4</v>
      </c>
      <c r="B43" s="26" t="s">
        <v>168</v>
      </c>
      <c r="C43" s="26"/>
      <c r="D43" s="26"/>
      <c r="E43" s="26"/>
      <c r="F43" s="26"/>
      <c r="G43" s="26"/>
      <c r="H43" s="26"/>
      <c r="I43" s="31"/>
    </row>
    <row r="44" spans="1:9" ht="15.75" thickBot="1" x14ac:dyDescent="0.3">
      <c r="A44" s="9">
        <f>INDEX('Point Grid'!$C$8:$I$31,MATCH($A$1,'Point Grid'!$A$8:$A$31,0),MATCH(A43,'Point Grid'!$C$7:$I$7,0))</f>
        <v>0.75</v>
      </c>
      <c r="B44" s="39" t="s">
        <v>169</v>
      </c>
      <c r="C44" s="26"/>
      <c r="D44" s="26"/>
      <c r="E44" s="26"/>
      <c r="F44" s="26"/>
      <c r="G44" s="26"/>
      <c r="H44" s="26"/>
      <c r="I44" s="31"/>
    </row>
    <row r="45" spans="1:9" ht="15.75" thickBot="1" x14ac:dyDescent="0.3">
      <c r="A45" s="5"/>
      <c r="B45" s="26"/>
      <c r="C45" s="26"/>
      <c r="D45" s="26"/>
      <c r="E45" s="26"/>
      <c r="F45" s="26"/>
      <c r="G45" s="26"/>
      <c r="H45" s="26"/>
      <c r="I45" s="31"/>
    </row>
    <row r="46" spans="1:9" ht="15.75" thickBot="1" x14ac:dyDescent="0.3">
      <c r="A46" s="32"/>
      <c r="B46" s="33"/>
      <c r="C46" s="33"/>
      <c r="D46" s="33"/>
      <c r="E46" s="33"/>
      <c r="F46" s="33"/>
      <c r="G46" s="33"/>
      <c r="H46" s="33"/>
      <c r="I46" s="34"/>
    </row>
    <row r="47" spans="1:9" x14ac:dyDescent="0.25">
      <c r="B47" s="45"/>
      <c r="C47" s="45"/>
      <c r="D47" s="45"/>
      <c r="E47" s="45"/>
      <c r="F47" s="45"/>
      <c r="G47" s="45"/>
      <c r="H47" s="45"/>
    </row>
    <row r="48" spans="1:9" x14ac:dyDescent="0.25">
      <c r="B48" s="45"/>
      <c r="C48" s="45"/>
      <c r="D48" s="45"/>
      <c r="E48" s="45"/>
      <c r="F48" s="45"/>
      <c r="G48" s="45"/>
      <c r="H48" s="45"/>
    </row>
    <row r="54" spans="6:8" x14ac:dyDescent="0.25">
      <c r="F54" s="45"/>
      <c r="G54" s="45"/>
      <c r="H54" s="45"/>
    </row>
  </sheetData>
  <mergeCells count="13">
    <mergeCell ref="B5:B6"/>
    <mergeCell ref="F5:F6"/>
    <mergeCell ref="H1:I1"/>
    <mergeCell ref="G9:H9"/>
    <mergeCell ref="C5:D5"/>
    <mergeCell ref="C6:D6"/>
    <mergeCell ref="C7:D7"/>
    <mergeCell ref="C8:D8"/>
    <mergeCell ref="C9:D9"/>
    <mergeCell ref="G5:H5"/>
    <mergeCell ref="G6:H6"/>
    <mergeCell ref="G7:H7"/>
    <mergeCell ref="G8:H8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58"/>
  <sheetViews>
    <sheetView zoomScaleNormal="100" workbookViewId="0">
      <selection activeCell="H1" sqref="H1:I1"/>
    </sheetView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11.140625" style="29" customWidth="1"/>
    <col min="9" max="9" width="11.42578125" style="29" customWidth="1"/>
    <col min="10" max="10" width="10.7109375" style="29" customWidth="1"/>
    <col min="11" max="16384" width="9.140625" style="29"/>
  </cols>
  <sheetData>
    <row r="1" spans="1:10" x14ac:dyDescent="0.25">
      <c r="A1" s="7">
        <v>8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26" t="s">
        <v>172</v>
      </c>
      <c r="C3" s="26"/>
      <c r="D3" s="26"/>
      <c r="E3" s="26"/>
      <c r="F3" s="26"/>
      <c r="G3" s="26"/>
      <c r="H3" s="26"/>
      <c r="I3" s="31"/>
    </row>
    <row r="4" spans="1:10" x14ac:dyDescent="0.25">
      <c r="A4" s="9">
        <f>INDEX('Point Grid'!B:B,MATCH($A$1,'Point Grid'!A:A,0))</f>
        <v>1.75</v>
      </c>
      <c r="B4" s="26"/>
      <c r="C4" s="26"/>
      <c r="D4" s="26"/>
      <c r="E4" s="26"/>
      <c r="F4" s="26"/>
      <c r="G4" s="26"/>
      <c r="H4" s="26"/>
      <c r="I4" s="31"/>
    </row>
    <row r="5" spans="1:10" x14ac:dyDescent="0.25">
      <c r="A5" s="30"/>
      <c r="B5" s="268" t="s">
        <v>184</v>
      </c>
      <c r="C5" s="240"/>
      <c r="D5" s="26"/>
      <c r="E5" s="26"/>
      <c r="F5" s="26"/>
      <c r="G5" s="26"/>
      <c r="H5" s="26"/>
      <c r="I5" s="31"/>
      <c r="J5" s="45"/>
    </row>
    <row r="6" spans="1:10" x14ac:dyDescent="0.25">
      <c r="A6" s="126"/>
      <c r="B6" s="268" t="s">
        <v>185</v>
      </c>
      <c r="C6" s="240"/>
      <c r="D6" s="26"/>
      <c r="E6" s="26"/>
      <c r="F6" s="26"/>
      <c r="G6" s="26"/>
      <c r="H6" s="26"/>
      <c r="I6" s="31"/>
      <c r="J6" s="45"/>
    </row>
    <row r="7" spans="1:10" x14ac:dyDescent="0.25">
      <c r="A7" s="126"/>
      <c r="B7" s="269" t="s">
        <v>186</v>
      </c>
      <c r="C7" s="240"/>
      <c r="D7" s="26"/>
      <c r="E7" s="26"/>
      <c r="F7" s="26"/>
      <c r="G7" s="26"/>
      <c r="H7" s="26"/>
      <c r="I7" s="31"/>
      <c r="J7" s="45"/>
    </row>
    <row r="8" spans="1:10" x14ac:dyDescent="0.25">
      <c r="A8" s="126"/>
      <c r="B8" s="68"/>
      <c r="C8" s="240"/>
      <c r="D8" s="26"/>
      <c r="E8" s="26"/>
      <c r="F8" s="26"/>
      <c r="G8" s="26"/>
      <c r="H8" s="26"/>
      <c r="I8" s="31"/>
      <c r="J8" s="45"/>
    </row>
    <row r="9" spans="1:10" x14ac:dyDescent="0.25">
      <c r="A9" s="126"/>
      <c r="B9" s="633" t="s">
        <v>173</v>
      </c>
      <c r="C9" s="634"/>
      <c r="D9" s="634"/>
      <c r="E9" s="634"/>
      <c r="F9" s="634"/>
      <c r="G9" s="634"/>
      <c r="H9" s="635"/>
      <c r="I9" s="31"/>
      <c r="J9" s="45"/>
    </row>
    <row r="10" spans="1:10" x14ac:dyDescent="0.25">
      <c r="A10" s="126"/>
      <c r="B10" s="642" t="s">
        <v>174</v>
      </c>
      <c r="C10" s="640" t="s">
        <v>175</v>
      </c>
      <c r="D10" s="640"/>
      <c r="E10" s="640" t="s">
        <v>187</v>
      </c>
      <c r="F10" s="640"/>
      <c r="G10" s="641" t="s">
        <v>188</v>
      </c>
      <c r="H10" s="641"/>
      <c r="I10" s="31"/>
      <c r="J10" s="45"/>
    </row>
    <row r="11" spans="1:10" x14ac:dyDescent="0.25">
      <c r="A11" s="126"/>
      <c r="B11" s="642"/>
      <c r="C11" s="640"/>
      <c r="D11" s="640"/>
      <c r="E11" s="640"/>
      <c r="F11" s="640"/>
      <c r="G11" s="641"/>
      <c r="H11" s="641"/>
      <c r="I11" s="31"/>
      <c r="J11" s="45"/>
    </row>
    <row r="12" spans="1:10" x14ac:dyDescent="0.25">
      <c r="A12" s="126"/>
      <c r="B12" s="273" t="s">
        <v>42</v>
      </c>
      <c r="C12" s="631">
        <v>5000</v>
      </c>
      <c r="D12" s="632"/>
      <c r="E12" s="631">
        <v>900</v>
      </c>
      <c r="F12" s="632"/>
      <c r="G12" s="625">
        <v>1050</v>
      </c>
      <c r="H12" s="626"/>
      <c r="I12" s="31"/>
      <c r="J12" s="45"/>
    </row>
    <row r="13" spans="1:10" x14ac:dyDescent="0.25">
      <c r="A13" s="126"/>
      <c r="B13" s="74" t="s">
        <v>43</v>
      </c>
      <c r="C13" s="629">
        <v>10000</v>
      </c>
      <c r="D13" s="630"/>
      <c r="E13" s="629">
        <v>1000</v>
      </c>
      <c r="F13" s="630"/>
      <c r="G13" s="627">
        <v>1050</v>
      </c>
      <c r="H13" s="628"/>
      <c r="I13" s="31"/>
      <c r="J13" s="45"/>
    </row>
    <row r="14" spans="1:10" x14ac:dyDescent="0.25">
      <c r="A14" s="126"/>
      <c r="B14" s="636" t="s">
        <v>177</v>
      </c>
      <c r="C14" s="637"/>
      <c r="D14" s="637"/>
      <c r="E14" s="637"/>
      <c r="F14" s="637"/>
      <c r="G14" s="638">
        <v>0</v>
      </c>
      <c r="H14" s="639"/>
      <c r="I14" s="31"/>
      <c r="J14" s="45"/>
    </row>
    <row r="15" spans="1:10" x14ac:dyDescent="0.25">
      <c r="A15" s="126"/>
      <c r="B15" s="50"/>
      <c r="C15" s="50"/>
      <c r="D15" s="50"/>
      <c r="E15" s="50"/>
      <c r="F15" s="50"/>
      <c r="G15" s="26"/>
      <c r="H15" s="26"/>
      <c r="I15" s="31"/>
      <c r="J15" s="45"/>
    </row>
    <row r="16" spans="1:10" x14ac:dyDescent="0.25">
      <c r="A16" s="126"/>
      <c r="B16" s="633" t="s">
        <v>178</v>
      </c>
      <c r="C16" s="634"/>
      <c r="D16" s="634"/>
      <c r="E16" s="634"/>
      <c r="F16" s="634"/>
      <c r="G16" s="634"/>
      <c r="H16" s="635"/>
      <c r="I16" s="31"/>
      <c r="J16" s="45"/>
    </row>
    <row r="17" spans="1:10" ht="15" customHeight="1" x14ac:dyDescent="0.25">
      <c r="A17" s="126"/>
      <c r="B17" s="642" t="s">
        <v>174</v>
      </c>
      <c r="C17" s="640" t="s">
        <v>175</v>
      </c>
      <c r="D17" s="640" t="s">
        <v>176</v>
      </c>
      <c r="E17" s="640" t="s">
        <v>187</v>
      </c>
      <c r="F17" s="640"/>
      <c r="G17" s="641" t="s">
        <v>188</v>
      </c>
      <c r="H17" s="641"/>
      <c r="I17" s="31"/>
      <c r="J17" s="45"/>
    </row>
    <row r="18" spans="1:10" ht="15" customHeight="1" x14ac:dyDescent="0.25">
      <c r="A18" s="126"/>
      <c r="B18" s="642"/>
      <c r="C18" s="640"/>
      <c r="D18" s="640"/>
      <c r="E18" s="640"/>
      <c r="F18" s="640"/>
      <c r="G18" s="641"/>
      <c r="H18" s="641"/>
      <c r="I18" s="31"/>
      <c r="J18" s="45"/>
    </row>
    <row r="19" spans="1:10" x14ac:dyDescent="0.25">
      <c r="A19" s="35"/>
      <c r="B19" s="273" t="s">
        <v>42</v>
      </c>
      <c r="C19" s="631">
        <v>5000</v>
      </c>
      <c r="D19" s="632">
        <v>900</v>
      </c>
      <c r="E19" s="631">
        <v>900</v>
      </c>
      <c r="F19" s="632"/>
      <c r="G19" s="625">
        <v>1000</v>
      </c>
      <c r="H19" s="626"/>
      <c r="I19" s="31"/>
      <c r="J19" s="45"/>
    </row>
    <row r="20" spans="1:10" x14ac:dyDescent="0.25">
      <c r="A20" s="9"/>
      <c r="B20" s="74" t="s">
        <v>43</v>
      </c>
      <c r="C20" s="629">
        <v>10000</v>
      </c>
      <c r="D20" s="630">
        <v>1000</v>
      </c>
      <c r="E20" s="629">
        <v>1000</v>
      </c>
      <c r="F20" s="630"/>
      <c r="G20" s="627">
        <v>1100</v>
      </c>
      <c r="H20" s="628"/>
      <c r="I20" s="31"/>
      <c r="J20" s="45"/>
    </row>
    <row r="21" spans="1:10" x14ac:dyDescent="0.25">
      <c r="A21" s="94"/>
      <c r="B21" s="636" t="s">
        <v>179</v>
      </c>
      <c r="C21" s="637">
        <v>500000</v>
      </c>
      <c r="D21" s="637"/>
      <c r="E21" s="637"/>
      <c r="F21" s="637"/>
      <c r="G21" s="638">
        <v>500000</v>
      </c>
      <c r="H21" s="639"/>
      <c r="I21" s="31"/>
      <c r="J21" s="45"/>
    </row>
    <row r="22" spans="1:10" x14ac:dyDescent="0.25">
      <c r="A22" s="30"/>
      <c r="B22" s="132"/>
      <c r="C22" s="50"/>
      <c r="D22" s="50"/>
      <c r="E22" s="50"/>
      <c r="F22" s="50"/>
      <c r="G22" s="26"/>
      <c r="H22" s="26"/>
      <c r="I22" s="31"/>
      <c r="J22" s="45"/>
    </row>
    <row r="23" spans="1:10" x14ac:dyDescent="0.25">
      <c r="A23" s="35"/>
      <c r="B23" s="633" t="s">
        <v>180</v>
      </c>
      <c r="C23" s="634"/>
      <c r="D23" s="634"/>
      <c r="E23" s="634"/>
      <c r="F23" s="634"/>
      <c r="G23" s="634"/>
      <c r="H23" s="635"/>
      <c r="I23" s="31"/>
      <c r="J23" s="45"/>
    </row>
    <row r="24" spans="1:10" ht="15" customHeight="1" x14ac:dyDescent="0.25">
      <c r="A24" s="9"/>
      <c r="B24" s="642" t="s">
        <v>174</v>
      </c>
      <c r="C24" s="640" t="s">
        <v>175</v>
      </c>
      <c r="D24" s="640" t="s">
        <v>176</v>
      </c>
      <c r="E24" s="640" t="s">
        <v>187</v>
      </c>
      <c r="F24" s="640"/>
      <c r="G24" s="641" t="s">
        <v>188</v>
      </c>
      <c r="H24" s="641"/>
      <c r="I24" s="31"/>
      <c r="J24" s="45"/>
    </row>
    <row r="25" spans="1:10" x14ac:dyDescent="0.25">
      <c r="A25" s="9"/>
      <c r="B25" s="642"/>
      <c r="C25" s="640"/>
      <c r="D25" s="640"/>
      <c r="E25" s="640"/>
      <c r="F25" s="640"/>
      <c r="G25" s="641"/>
      <c r="H25" s="641"/>
      <c r="I25" s="31"/>
      <c r="J25" s="45"/>
    </row>
    <row r="26" spans="1:10" x14ac:dyDescent="0.25">
      <c r="A26" s="9"/>
      <c r="B26" s="273" t="s">
        <v>42</v>
      </c>
      <c r="C26" s="631">
        <v>5000</v>
      </c>
      <c r="D26" s="632">
        <v>900</v>
      </c>
      <c r="E26" s="631">
        <v>900</v>
      </c>
      <c r="F26" s="632"/>
      <c r="G26" s="625">
        <v>1100</v>
      </c>
      <c r="H26" s="626"/>
      <c r="I26" s="31"/>
      <c r="J26" s="45"/>
    </row>
    <row r="27" spans="1:10" x14ac:dyDescent="0.25">
      <c r="A27" s="9"/>
      <c r="B27" s="74" t="s">
        <v>43</v>
      </c>
      <c r="C27" s="629">
        <v>10000</v>
      </c>
      <c r="D27" s="630">
        <v>1000</v>
      </c>
      <c r="E27" s="629">
        <v>1000</v>
      </c>
      <c r="F27" s="630"/>
      <c r="G27" s="627">
        <v>1100</v>
      </c>
      <c r="H27" s="628"/>
      <c r="I27" s="31"/>
      <c r="J27" s="45"/>
    </row>
    <row r="28" spans="1:10" x14ac:dyDescent="0.25">
      <c r="A28" s="9"/>
      <c r="B28" s="636" t="s">
        <v>181</v>
      </c>
      <c r="C28" s="637">
        <v>500000</v>
      </c>
      <c r="D28" s="637"/>
      <c r="E28" s="637"/>
      <c r="F28" s="637"/>
      <c r="G28" s="638">
        <v>500000</v>
      </c>
      <c r="H28" s="639"/>
      <c r="I28" s="31"/>
      <c r="J28" s="45"/>
    </row>
    <row r="29" spans="1:10" x14ac:dyDescent="0.25">
      <c r="A29" s="9"/>
      <c r="B29" s="26"/>
      <c r="C29" s="26"/>
      <c r="D29" s="26"/>
      <c r="E29" s="26"/>
      <c r="F29" s="26"/>
      <c r="G29" s="26"/>
      <c r="H29" s="26"/>
      <c r="I29" s="31"/>
      <c r="J29" s="45"/>
    </row>
    <row r="30" spans="1:10" x14ac:dyDescent="0.25">
      <c r="A30" s="35" t="s">
        <v>2</v>
      </c>
      <c r="B30" s="195" t="s">
        <v>182</v>
      </c>
      <c r="C30" s="26"/>
      <c r="D30" s="26"/>
      <c r="E30" s="26"/>
      <c r="F30" s="26"/>
      <c r="G30" s="26"/>
      <c r="H30" s="26"/>
      <c r="I30" s="31"/>
      <c r="J30" s="45"/>
    </row>
    <row r="31" spans="1:10" ht="15.75" thickBot="1" x14ac:dyDescent="0.3">
      <c r="A31" s="9">
        <f>INDEX('Point Grid'!$C$8:$I$31,MATCH($A$1,'Point Grid'!$A$8:$A$31,0),MATCH(A30,'Point Grid'!$C$7:$I$7,0))</f>
        <v>0.75</v>
      </c>
      <c r="B31" s="26"/>
      <c r="C31" s="26"/>
      <c r="D31" s="26"/>
      <c r="E31" s="26"/>
      <c r="F31" s="26"/>
      <c r="G31" s="26"/>
      <c r="H31" s="26"/>
      <c r="I31" s="31"/>
      <c r="J31" s="45"/>
    </row>
    <row r="32" spans="1:10" ht="15.75" thickBot="1" x14ac:dyDescent="0.3">
      <c r="A32" s="5"/>
      <c r="B32" s="26"/>
      <c r="C32" s="26"/>
      <c r="D32" s="26"/>
      <c r="E32" s="26"/>
      <c r="F32" s="26"/>
      <c r="G32" s="26"/>
      <c r="H32" s="26"/>
      <c r="I32" s="31"/>
      <c r="J32" s="45"/>
    </row>
    <row r="33" spans="1:10" x14ac:dyDescent="0.25">
      <c r="A33" s="126"/>
      <c r="B33" s="39"/>
      <c r="C33" s="39"/>
      <c r="D33" s="39"/>
      <c r="E33" s="39"/>
      <c r="F33" s="39"/>
      <c r="G33" s="39"/>
      <c r="H33" s="39"/>
      <c r="I33" s="270"/>
      <c r="J33" s="45"/>
    </row>
    <row r="34" spans="1:10" x14ac:dyDescent="0.25">
      <c r="A34" s="35" t="s">
        <v>3</v>
      </c>
      <c r="B34" s="39" t="s">
        <v>183</v>
      </c>
      <c r="C34" s="39"/>
      <c r="D34" s="39"/>
      <c r="E34" s="39"/>
      <c r="F34" s="39"/>
      <c r="G34" s="39"/>
      <c r="H34" s="39"/>
      <c r="I34" s="270"/>
      <c r="J34" s="45"/>
    </row>
    <row r="35" spans="1:10" ht="15.75" thickBot="1" x14ac:dyDescent="0.3">
      <c r="A35" s="9">
        <f>INDEX('Point Grid'!$C$8:$I$31,MATCH($A$1,'Point Grid'!$A$8:$A$31,0),MATCH(A34,'Point Grid'!$C$7:$I$7,0))</f>
        <v>1</v>
      </c>
      <c r="B35" s="39" t="s">
        <v>189</v>
      </c>
      <c r="C35" s="39"/>
      <c r="D35" s="39"/>
      <c r="E35" s="39"/>
      <c r="F35" s="39"/>
      <c r="G35" s="39"/>
      <c r="H35" s="39"/>
      <c r="I35" s="270"/>
      <c r="J35" s="45"/>
    </row>
    <row r="36" spans="1:10" ht="15.75" thickBot="1" x14ac:dyDescent="0.3">
      <c r="A36" s="5"/>
      <c r="B36" s="39" t="s">
        <v>190</v>
      </c>
      <c r="C36" s="39"/>
      <c r="D36" s="39"/>
      <c r="E36" s="39"/>
      <c r="F36" s="39"/>
      <c r="G36" s="39"/>
      <c r="H36" s="39"/>
      <c r="I36" s="270"/>
      <c r="J36" s="45"/>
    </row>
    <row r="37" spans="1:10" ht="15.75" thickBot="1" x14ac:dyDescent="0.3">
      <c r="A37" s="127"/>
      <c r="B37" s="271"/>
      <c r="C37" s="271"/>
      <c r="D37" s="271"/>
      <c r="E37" s="271"/>
      <c r="F37" s="271"/>
      <c r="G37" s="271"/>
      <c r="H37" s="271"/>
      <c r="I37" s="272"/>
      <c r="J37" s="45"/>
    </row>
    <row r="38" spans="1:10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1:10" x14ac:dyDescent="0.25">
      <c r="B39" s="45"/>
      <c r="C39" s="45"/>
      <c r="D39" s="45"/>
      <c r="E39" s="45"/>
      <c r="F39" s="45"/>
      <c r="G39" s="45"/>
      <c r="H39" s="45"/>
      <c r="I39" s="45"/>
      <c r="J39" s="45"/>
    </row>
    <row r="40" spans="1:10" x14ac:dyDescent="0.25">
      <c r="B40" s="45"/>
      <c r="C40" s="45"/>
      <c r="D40" s="45"/>
      <c r="E40" s="45"/>
      <c r="F40" s="45"/>
      <c r="G40" s="45"/>
      <c r="H40" s="45"/>
      <c r="I40" s="45"/>
      <c r="J40" s="45"/>
    </row>
    <row r="41" spans="1:10" x14ac:dyDescent="0.25"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45"/>
      <c r="C43" s="45"/>
      <c r="D43" s="45"/>
      <c r="E43" s="45"/>
      <c r="F43" s="45"/>
      <c r="G43" s="45"/>
      <c r="H43" s="45"/>
      <c r="I43" s="45"/>
      <c r="J43" s="45"/>
    </row>
    <row r="44" spans="1:10" x14ac:dyDescent="0.25">
      <c r="B44" s="45"/>
      <c r="C44" s="45"/>
      <c r="D44" s="45"/>
      <c r="E44" s="45"/>
      <c r="F44" s="45"/>
      <c r="G44" s="45"/>
      <c r="H44" s="45"/>
      <c r="I44" s="45"/>
      <c r="J44" s="45"/>
    </row>
    <row r="45" spans="1:10" x14ac:dyDescent="0.25"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5">
      <c r="B48" s="45"/>
      <c r="C48" s="45"/>
      <c r="D48" s="45"/>
      <c r="E48" s="45"/>
      <c r="F48" s="45"/>
      <c r="G48" s="45"/>
      <c r="H48" s="45"/>
      <c r="I48" s="45"/>
      <c r="J48" s="45"/>
    </row>
    <row r="49" spans="2:10" x14ac:dyDescent="0.25">
      <c r="B49" s="45"/>
      <c r="C49" s="45"/>
      <c r="D49" s="45"/>
      <c r="E49" s="45"/>
      <c r="F49" s="45"/>
      <c r="G49" s="45"/>
      <c r="H49" s="45"/>
      <c r="I49" s="45"/>
      <c r="J49" s="45"/>
    </row>
    <row r="50" spans="2:10" x14ac:dyDescent="0.25">
      <c r="B50" s="45"/>
      <c r="C50" s="45"/>
      <c r="D50" s="45"/>
      <c r="E50" s="45"/>
      <c r="F50" s="45"/>
      <c r="G50" s="45"/>
      <c r="H50" s="45"/>
      <c r="I50" s="45"/>
      <c r="J50" s="45"/>
    </row>
    <row r="51" spans="2:10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x14ac:dyDescent="0.25">
      <c r="B52" s="45"/>
      <c r="C52" s="45"/>
      <c r="D52" s="45"/>
      <c r="E52" s="45"/>
      <c r="F52" s="45"/>
      <c r="G52" s="45"/>
      <c r="H52" s="45"/>
      <c r="I52" s="45"/>
      <c r="J52" s="45"/>
    </row>
    <row r="53" spans="2:10" x14ac:dyDescent="0.25">
      <c r="B53" s="45"/>
      <c r="C53" s="45"/>
      <c r="D53" s="45"/>
      <c r="E53" s="45"/>
      <c r="F53" s="45"/>
      <c r="G53" s="45"/>
      <c r="H53" s="45"/>
      <c r="I53" s="45"/>
      <c r="J53" s="45"/>
    </row>
    <row r="54" spans="2:10" x14ac:dyDescent="0.25">
      <c r="B54" s="45"/>
      <c r="C54" s="45"/>
      <c r="D54" s="45"/>
      <c r="E54" s="45"/>
      <c r="F54" s="45"/>
      <c r="G54" s="45"/>
      <c r="H54" s="45"/>
      <c r="I54" s="45"/>
      <c r="J54" s="45"/>
    </row>
    <row r="55" spans="2:10" x14ac:dyDescent="0.25">
      <c r="B55" s="45"/>
      <c r="C55" s="45"/>
      <c r="D55" s="45"/>
      <c r="E55" s="45"/>
      <c r="F55" s="45"/>
      <c r="G55" s="45"/>
      <c r="H55" s="45"/>
      <c r="I55" s="45"/>
      <c r="J55" s="45"/>
    </row>
    <row r="56" spans="2:10" x14ac:dyDescent="0.25">
      <c r="B56" s="45"/>
      <c r="C56" s="45"/>
      <c r="D56" s="45"/>
      <c r="E56" s="45"/>
      <c r="F56" s="45"/>
      <c r="G56" s="45"/>
      <c r="H56" s="45"/>
      <c r="I56" s="45"/>
      <c r="J56" s="45"/>
    </row>
    <row r="57" spans="2:10" x14ac:dyDescent="0.25">
      <c r="B57" s="45"/>
      <c r="C57" s="45"/>
      <c r="D57" s="45"/>
      <c r="E57" s="45"/>
      <c r="F57" s="45"/>
      <c r="G57" s="45"/>
      <c r="H57" s="45"/>
      <c r="I57" s="45"/>
      <c r="J57" s="45"/>
    </row>
    <row r="58" spans="2:10" x14ac:dyDescent="0.25">
      <c r="B58" s="45"/>
      <c r="C58" s="45"/>
      <c r="D58" s="45"/>
      <c r="E58" s="45"/>
      <c r="F58" s="45"/>
      <c r="G58" s="45"/>
      <c r="H58" s="45"/>
      <c r="I58" s="45"/>
      <c r="J58" s="45"/>
    </row>
  </sheetData>
  <mergeCells count="40">
    <mergeCell ref="B28:F28"/>
    <mergeCell ref="G28:H28"/>
    <mergeCell ref="C26:D26"/>
    <mergeCell ref="E26:F26"/>
    <mergeCell ref="G26:H26"/>
    <mergeCell ref="C27:D27"/>
    <mergeCell ref="E27:F27"/>
    <mergeCell ref="G27:H27"/>
    <mergeCell ref="B21:F21"/>
    <mergeCell ref="G21:H21"/>
    <mergeCell ref="B23:H23"/>
    <mergeCell ref="B24:B25"/>
    <mergeCell ref="C24:D25"/>
    <mergeCell ref="E24:F25"/>
    <mergeCell ref="G24:H25"/>
    <mergeCell ref="C19:D19"/>
    <mergeCell ref="E19:F19"/>
    <mergeCell ref="G19:H19"/>
    <mergeCell ref="C20:D20"/>
    <mergeCell ref="E20:F20"/>
    <mergeCell ref="G20:H20"/>
    <mergeCell ref="B16:H16"/>
    <mergeCell ref="B17:B18"/>
    <mergeCell ref="C17:D18"/>
    <mergeCell ref="E17:F18"/>
    <mergeCell ref="G17:H18"/>
    <mergeCell ref="B14:F14"/>
    <mergeCell ref="G14:H14"/>
    <mergeCell ref="C10:D11"/>
    <mergeCell ref="E10:F11"/>
    <mergeCell ref="G10:H11"/>
    <mergeCell ref="B10:B11"/>
    <mergeCell ref="H1:I1"/>
    <mergeCell ref="G12:H12"/>
    <mergeCell ref="G13:H13"/>
    <mergeCell ref="E13:F13"/>
    <mergeCell ref="E12:F12"/>
    <mergeCell ref="B9:H9"/>
    <mergeCell ref="C13:D13"/>
    <mergeCell ref="C12:D12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43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1.28515625" style="29" customWidth="1"/>
    <col min="10" max="16384" width="9.140625" style="36"/>
  </cols>
  <sheetData>
    <row r="1" spans="1:10" x14ac:dyDescent="0.25">
      <c r="A1" s="7">
        <v>9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27" t="s">
        <v>192</v>
      </c>
      <c r="C3" s="27"/>
      <c r="D3" s="27"/>
      <c r="E3" s="27"/>
      <c r="F3" s="27"/>
      <c r="G3" s="27"/>
      <c r="H3" s="27"/>
      <c r="I3" s="37"/>
    </row>
    <row r="4" spans="1:10" ht="15.75" thickBot="1" x14ac:dyDescent="0.3">
      <c r="A4" s="9">
        <f>INDEX('Point Grid'!B:B,MATCH($A$1,'Point Grid'!A:A,0))</f>
        <v>1</v>
      </c>
      <c r="B4" s="27" t="s">
        <v>193</v>
      </c>
      <c r="C4" s="27"/>
      <c r="D4" s="27"/>
      <c r="E4" s="27"/>
      <c r="F4" s="27"/>
      <c r="G4" s="27"/>
      <c r="H4" s="27"/>
      <c r="I4" s="37"/>
    </row>
    <row r="5" spans="1:10" ht="15.75" thickBot="1" x14ac:dyDescent="0.3">
      <c r="A5" s="5"/>
      <c r="B5" s="50" t="s">
        <v>191</v>
      </c>
      <c r="C5" s="240"/>
      <c r="D5" s="27"/>
      <c r="E5" s="27"/>
      <c r="F5" s="27"/>
      <c r="G5" s="27"/>
      <c r="H5" s="27"/>
      <c r="I5" s="37"/>
      <c r="J5" s="191"/>
    </row>
    <row r="6" spans="1:10" x14ac:dyDescent="0.25">
      <c r="A6" s="30"/>
      <c r="B6" s="240"/>
      <c r="C6" s="240"/>
      <c r="D6" s="27"/>
      <c r="E6" s="27"/>
      <c r="F6" s="27"/>
      <c r="G6" s="27"/>
      <c r="H6" s="27"/>
      <c r="I6" s="37"/>
      <c r="J6" s="191"/>
    </row>
    <row r="7" spans="1:10" x14ac:dyDescent="0.25">
      <c r="A7" s="30"/>
      <c r="B7" s="240"/>
      <c r="C7" s="240"/>
      <c r="D7" s="27"/>
      <c r="E7" s="27"/>
      <c r="F7" s="27"/>
      <c r="G7" s="27"/>
      <c r="H7" s="27"/>
      <c r="I7" s="37"/>
      <c r="J7" s="191"/>
    </row>
    <row r="8" spans="1:10" x14ac:dyDescent="0.25">
      <c r="A8" s="30"/>
      <c r="B8" s="240"/>
      <c r="C8" s="240"/>
      <c r="D8" s="27"/>
      <c r="E8" s="27"/>
      <c r="F8" s="27"/>
      <c r="G8" s="27"/>
      <c r="H8" s="27"/>
      <c r="I8" s="37"/>
      <c r="J8" s="191"/>
    </row>
    <row r="9" spans="1:10" x14ac:dyDescent="0.25">
      <c r="A9" s="30"/>
      <c r="B9" s="240"/>
      <c r="C9" s="240"/>
      <c r="D9" s="27"/>
      <c r="E9" s="27"/>
      <c r="F9" s="27"/>
      <c r="G9" s="27"/>
      <c r="H9" s="27"/>
      <c r="I9" s="37"/>
      <c r="J9" s="191"/>
    </row>
    <row r="10" spans="1:10" x14ac:dyDescent="0.25">
      <c r="A10" s="30"/>
      <c r="B10" s="240"/>
      <c r="C10" s="240"/>
      <c r="D10" s="27"/>
      <c r="E10" s="27"/>
      <c r="F10" s="27"/>
      <c r="G10" s="27"/>
      <c r="H10" s="27"/>
      <c r="I10" s="37"/>
      <c r="J10" s="191"/>
    </row>
    <row r="11" spans="1:10" x14ac:dyDescent="0.25">
      <c r="A11" s="30"/>
      <c r="B11" s="27"/>
      <c r="C11" s="27"/>
      <c r="D11" s="27"/>
      <c r="E11" s="27"/>
      <c r="F11" s="27"/>
      <c r="G11" s="27"/>
      <c r="H11" s="27"/>
      <c r="I11" s="37"/>
      <c r="J11" s="191"/>
    </row>
    <row r="12" spans="1:10" x14ac:dyDescent="0.25">
      <c r="A12" s="30"/>
      <c r="B12" s="27"/>
      <c r="C12" s="27"/>
      <c r="D12" s="27"/>
      <c r="E12" s="27"/>
      <c r="F12" s="27"/>
      <c r="G12" s="27"/>
      <c r="H12" s="27"/>
      <c r="I12" s="37"/>
      <c r="J12" s="191"/>
    </row>
    <row r="13" spans="1:10" x14ac:dyDescent="0.25">
      <c r="A13" s="30"/>
      <c r="B13" s="27"/>
      <c r="C13" s="27"/>
      <c r="D13" s="27"/>
      <c r="E13" s="27"/>
      <c r="F13" s="27"/>
      <c r="G13" s="27"/>
      <c r="H13" s="27"/>
      <c r="I13" s="37"/>
      <c r="J13" s="191"/>
    </row>
    <row r="14" spans="1:10" x14ac:dyDescent="0.25">
      <c r="A14" s="30"/>
      <c r="B14" s="27"/>
      <c r="C14" s="27"/>
      <c r="D14" s="27"/>
      <c r="E14" s="27"/>
      <c r="F14" s="27"/>
      <c r="G14" s="27"/>
      <c r="H14" s="27"/>
      <c r="I14" s="37"/>
      <c r="J14" s="191"/>
    </row>
    <row r="15" spans="1:10" x14ac:dyDescent="0.25">
      <c r="A15" s="30"/>
      <c r="B15" s="27"/>
      <c r="C15" s="27"/>
      <c r="D15" s="27"/>
      <c r="E15" s="27"/>
      <c r="F15" s="27"/>
      <c r="G15" s="27"/>
      <c r="H15" s="27"/>
      <c r="I15" s="37"/>
      <c r="J15" s="191"/>
    </row>
    <row r="16" spans="1:10" x14ac:dyDescent="0.25">
      <c r="A16" s="126"/>
      <c r="B16" s="27"/>
      <c r="C16" s="27"/>
      <c r="D16" s="27"/>
      <c r="E16" s="27"/>
      <c r="F16" s="27"/>
      <c r="G16" s="27"/>
      <c r="H16" s="27"/>
      <c r="I16" s="37"/>
      <c r="J16" s="191"/>
    </row>
    <row r="17" spans="1:10" x14ac:dyDescent="0.25">
      <c r="A17" s="126"/>
      <c r="B17" s="27"/>
      <c r="C17" s="27"/>
      <c r="D17" s="27"/>
      <c r="E17" s="27"/>
      <c r="F17" s="27"/>
      <c r="G17" s="27"/>
      <c r="H17" s="27"/>
      <c r="I17" s="37"/>
      <c r="J17" s="191"/>
    </row>
    <row r="18" spans="1:10" x14ac:dyDescent="0.25">
      <c r="A18" s="126"/>
      <c r="B18" s="39"/>
      <c r="C18" s="39"/>
      <c r="D18" s="39"/>
      <c r="E18" s="27"/>
      <c r="F18" s="27"/>
      <c r="G18" s="27"/>
      <c r="H18" s="27"/>
      <c r="I18" s="37"/>
      <c r="J18" s="191"/>
    </row>
    <row r="19" spans="1:10" x14ac:dyDescent="0.25">
      <c r="A19" s="126"/>
      <c r="B19" s="39"/>
      <c r="C19" s="39"/>
      <c r="D19" s="39"/>
      <c r="E19" s="27"/>
      <c r="F19" s="27"/>
      <c r="G19" s="27"/>
      <c r="H19" s="27"/>
      <c r="I19" s="37"/>
      <c r="J19" s="191"/>
    </row>
    <row r="20" spans="1:10" x14ac:dyDescent="0.25">
      <c r="A20" s="126"/>
      <c r="B20" s="39"/>
      <c r="C20" s="27"/>
      <c r="D20" s="27"/>
      <c r="E20" s="27"/>
      <c r="F20" s="27"/>
      <c r="G20" s="27"/>
      <c r="H20" s="27"/>
      <c r="I20" s="37"/>
      <c r="J20" s="191"/>
    </row>
    <row r="21" spans="1:10" x14ac:dyDescent="0.25">
      <c r="A21" s="126"/>
      <c r="B21" s="39"/>
      <c r="C21" s="27"/>
      <c r="D21" s="27"/>
      <c r="E21" s="27"/>
      <c r="F21" s="27"/>
      <c r="G21" s="27"/>
      <c r="H21" s="27"/>
      <c r="I21" s="37"/>
      <c r="J21" s="191"/>
    </row>
    <row r="22" spans="1:10" x14ac:dyDescent="0.25">
      <c r="A22" s="126"/>
      <c r="B22" s="39"/>
      <c r="C22" s="27"/>
      <c r="D22" s="27"/>
      <c r="E22" s="27"/>
      <c r="F22" s="27"/>
      <c r="G22" s="27"/>
      <c r="H22" s="27"/>
      <c r="I22" s="37"/>
      <c r="J22" s="191"/>
    </row>
    <row r="23" spans="1:10" x14ac:dyDescent="0.25">
      <c r="A23" s="126"/>
      <c r="B23" s="39"/>
      <c r="C23" s="27"/>
      <c r="D23" s="27"/>
      <c r="E23" s="27"/>
      <c r="F23" s="27"/>
      <c r="G23" s="27"/>
      <c r="H23" s="27"/>
      <c r="I23" s="37"/>
      <c r="J23" s="191"/>
    </row>
    <row r="24" spans="1:10" x14ac:dyDescent="0.25">
      <c r="A24" s="126"/>
      <c r="B24" s="39"/>
      <c r="C24" s="27"/>
      <c r="D24" s="27"/>
      <c r="E24" s="27"/>
      <c r="F24" s="27"/>
      <c r="G24" s="27"/>
      <c r="H24" s="27"/>
      <c r="I24" s="37"/>
      <c r="J24" s="191"/>
    </row>
    <row r="25" spans="1:10" x14ac:dyDescent="0.25">
      <c r="A25" s="126"/>
      <c r="B25" s="39"/>
      <c r="C25" s="27"/>
      <c r="D25" s="27"/>
      <c r="E25" s="27"/>
      <c r="F25" s="27"/>
      <c r="G25" s="27"/>
      <c r="H25" s="27"/>
      <c r="I25" s="37"/>
      <c r="J25" s="191"/>
    </row>
    <row r="26" spans="1:10" x14ac:dyDescent="0.25">
      <c r="A26" s="126"/>
      <c r="B26" s="39"/>
      <c r="C26" s="27"/>
      <c r="D26" s="27"/>
      <c r="E26" s="27"/>
      <c r="F26" s="27"/>
      <c r="G26" s="27"/>
      <c r="H26" s="27"/>
      <c r="I26" s="37"/>
      <c r="J26" s="191"/>
    </row>
    <row r="27" spans="1:10" x14ac:dyDescent="0.25">
      <c r="A27" s="126"/>
      <c r="B27" s="39"/>
      <c r="C27" s="27"/>
      <c r="D27" s="27"/>
      <c r="E27" s="27"/>
      <c r="F27" s="27"/>
      <c r="G27" s="27"/>
      <c r="H27" s="27"/>
      <c r="I27" s="37"/>
      <c r="J27" s="191"/>
    </row>
    <row r="28" spans="1:10" x14ac:dyDescent="0.25">
      <c r="A28" s="126"/>
      <c r="B28" s="39"/>
      <c r="C28" s="27"/>
      <c r="D28" s="27"/>
      <c r="E28" s="27"/>
      <c r="F28" s="27"/>
      <c r="G28" s="27"/>
      <c r="H28" s="27"/>
      <c r="I28" s="37"/>
      <c r="J28" s="191"/>
    </row>
    <row r="29" spans="1:10" x14ac:dyDescent="0.25">
      <c r="A29" s="126"/>
      <c r="B29" s="39"/>
      <c r="C29" s="27"/>
      <c r="D29" s="27"/>
      <c r="E29" s="27"/>
      <c r="F29" s="27"/>
      <c r="G29" s="27"/>
      <c r="H29" s="27"/>
      <c r="I29" s="37"/>
      <c r="J29" s="191"/>
    </row>
    <row r="30" spans="1:10" x14ac:dyDescent="0.25">
      <c r="A30" s="30"/>
      <c r="B30" s="27"/>
      <c r="C30" s="27"/>
      <c r="D30" s="27"/>
      <c r="E30" s="27"/>
      <c r="F30" s="27"/>
      <c r="G30" s="27"/>
      <c r="H30" s="27"/>
      <c r="I30" s="37"/>
      <c r="J30" s="191"/>
    </row>
    <row r="31" spans="1:10" x14ac:dyDescent="0.25">
      <c r="A31" s="30"/>
      <c r="B31" s="27"/>
      <c r="C31" s="27"/>
      <c r="D31" s="27"/>
      <c r="E31" s="27"/>
      <c r="F31" s="27"/>
      <c r="G31" s="27"/>
      <c r="H31" s="27"/>
      <c r="I31" s="37"/>
      <c r="J31" s="191"/>
    </row>
    <row r="32" spans="1:10" x14ac:dyDescent="0.25">
      <c r="A32" s="30"/>
      <c r="B32" s="27"/>
      <c r="C32" s="27"/>
      <c r="D32" s="27"/>
      <c r="E32" s="27"/>
      <c r="F32" s="27"/>
      <c r="G32" s="27"/>
      <c r="H32" s="27"/>
      <c r="I32" s="37"/>
      <c r="J32" s="191"/>
    </row>
    <row r="33" spans="1:10" x14ac:dyDescent="0.25">
      <c r="A33" s="30"/>
      <c r="B33" s="27"/>
      <c r="C33" s="27"/>
      <c r="D33" s="27"/>
      <c r="E33" s="27"/>
      <c r="F33" s="27"/>
      <c r="G33" s="27"/>
      <c r="H33" s="27"/>
      <c r="I33" s="37"/>
      <c r="J33" s="191"/>
    </row>
    <row r="34" spans="1:10" x14ac:dyDescent="0.25">
      <c r="A34" s="30"/>
      <c r="B34" s="27" t="s">
        <v>194</v>
      </c>
      <c r="C34" s="27"/>
      <c r="D34" s="27"/>
      <c r="E34" s="27"/>
      <c r="F34" s="27"/>
      <c r="G34" s="27"/>
      <c r="H34" s="27"/>
      <c r="I34" s="37"/>
      <c r="J34" s="191"/>
    </row>
    <row r="35" spans="1:10" ht="15.75" thickBot="1" x14ac:dyDescent="0.3">
      <c r="A35" s="32"/>
      <c r="B35" s="33"/>
      <c r="C35" s="33"/>
      <c r="D35" s="33"/>
      <c r="E35" s="33"/>
      <c r="F35" s="33"/>
      <c r="G35" s="33"/>
      <c r="H35" s="33"/>
      <c r="I35" s="34"/>
      <c r="J35" s="191"/>
    </row>
    <row r="36" spans="1:10" x14ac:dyDescent="0.25">
      <c r="B36" s="45"/>
      <c r="C36" s="45"/>
      <c r="D36" s="45"/>
      <c r="E36" s="45"/>
      <c r="F36" s="45"/>
      <c r="G36" s="45"/>
      <c r="H36" s="45"/>
      <c r="I36" s="45"/>
      <c r="J36" s="191"/>
    </row>
    <row r="37" spans="1:10" x14ac:dyDescent="0.25">
      <c r="B37" s="45"/>
      <c r="C37" s="45"/>
      <c r="D37" s="45"/>
      <c r="E37" s="45"/>
      <c r="F37" s="45"/>
      <c r="G37" s="45"/>
      <c r="H37" s="45"/>
      <c r="I37" s="45"/>
      <c r="J37" s="191"/>
    </row>
    <row r="38" spans="1:10" x14ac:dyDescent="0.25">
      <c r="B38" s="45"/>
      <c r="C38" s="45"/>
      <c r="D38" s="45"/>
      <c r="E38" s="45"/>
      <c r="F38" s="45"/>
      <c r="G38" s="45"/>
      <c r="H38" s="45"/>
      <c r="I38" s="45"/>
      <c r="J38" s="191"/>
    </row>
    <row r="39" spans="1:10" x14ac:dyDescent="0.25">
      <c r="B39" s="45"/>
      <c r="C39" s="45"/>
      <c r="D39" s="45"/>
      <c r="E39" s="45"/>
      <c r="F39" s="45"/>
      <c r="G39" s="45"/>
      <c r="H39" s="45"/>
      <c r="I39" s="45"/>
      <c r="J39" s="191"/>
    </row>
    <row r="40" spans="1:10" x14ac:dyDescent="0.25">
      <c r="B40" s="45"/>
      <c r="C40" s="45"/>
      <c r="D40" s="45"/>
      <c r="E40" s="45"/>
      <c r="F40" s="45"/>
      <c r="G40" s="45"/>
      <c r="H40" s="45"/>
      <c r="I40" s="45"/>
      <c r="J40" s="191"/>
    </row>
    <row r="41" spans="1:10" x14ac:dyDescent="0.25">
      <c r="B41" s="45"/>
      <c r="C41" s="45"/>
      <c r="D41" s="45"/>
      <c r="E41" s="45"/>
      <c r="F41" s="45"/>
      <c r="G41" s="45"/>
      <c r="H41" s="45"/>
      <c r="I41" s="45"/>
      <c r="J41" s="191"/>
    </row>
    <row r="43" spans="1:10" x14ac:dyDescent="0.25">
      <c r="F43" s="45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Q55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5.42578125" style="29" customWidth="1"/>
    <col min="3" max="6" width="10" style="29" customWidth="1"/>
    <col min="7" max="7" width="13.5703125" style="29" customWidth="1"/>
    <col min="8" max="11" width="10" style="29" customWidth="1"/>
    <col min="12" max="12" width="10.7109375" style="29" customWidth="1"/>
    <col min="13" max="16384" width="9.140625" style="29"/>
  </cols>
  <sheetData>
    <row r="1" spans="1:43" x14ac:dyDescent="0.25">
      <c r="A1" s="7">
        <v>10</v>
      </c>
      <c r="B1" s="40" t="s">
        <v>12</v>
      </c>
      <c r="C1" s="28"/>
      <c r="D1" s="28"/>
      <c r="E1" s="28"/>
      <c r="F1" s="28"/>
      <c r="G1" s="28"/>
      <c r="H1" s="28"/>
      <c r="I1" s="28"/>
      <c r="J1" s="584" t="s">
        <v>29</v>
      </c>
      <c r="K1" s="600"/>
    </row>
    <row r="2" spans="1:43" x14ac:dyDescent="0.25">
      <c r="A2" s="30"/>
      <c r="B2" s="26"/>
      <c r="C2" s="26"/>
      <c r="D2" s="26"/>
      <c r="E2" s="26"/>
      <c r="F2" s="26"/>
      <c r="G2" s="26"/>
      <c r="H2" s="26"/>
      <c r="I2" s="26"/>
      <c r="J2" s="26"/>
      <c r="K2" s="31"/>
    </row>
    <row r="3" spans="1:43" x14ac:dyDescent="0.25">
      <c r="A3" s="8" t="s">
        <v>13</v>
      </c>
      <c r="B3" s="26" t="s">
        <v>195</v>
      </c>
      <c r="C3" s="26"/>
      <c r="D3" s="26"/>
      <c r="E3" s="26"/>
      <c r="F3" s="26"/>
      <c r="G3" s="26"/>
      <c r="H3" s="26"/>
      <c r="I3" s="26"/>
      <c r="J3" s="26"/>
      <c r="K3" s="31"/>
    </row>
    <row r="4" spans="1:43" ht="15.75" thickBot="1" x14ac:dyDescent="0.3">
      <c r="A4" s="9">
        <f>INDEX('Point Grid'!B:B,MATCH($A$1,'Point Grid'!A:A,0))</f>
        <v>2.75</v>
      </c>
      <c r="B4" s="26"/>
      <c r="C4" s="26"/>
      <c r="D4" s="26"/>
      <c r="E4" s="26"/>
      <c r="F4" s="26"/>
      <c r="G4" s="26"/>
      <c r="H4" s="26"/>
      <c r="I4" s="26"/>
      <c r="J4" s="26"/>
      <c r="K4" s="31"/>
    </row>
    <row r="5" spans="1:43" ht="15.75" thickBot="1" x14ac:dyDescent="0.3">
      <c r="A5" s="5"/>
      <c r="B5" s="223" t="s">
        <v>196</v>
      </c>
      <c r="C5" s="205" t="s">
        <v>197</v>
      </c>
      <c r="D5" s="205"/>
      <c r="E5" s="287"/>
      <c r="F5" s="110"/>
      <c r="G5" s="223" t="s">
        <v>196</v>
      </c>
      <c r="H5" s="205" t="s">
        <v>197</v>
      </c>
      <c r="I5" s="205"/>
      <c r="J5" s="287"/>
      <c r="K5" s="270"/>
    </row>
    <row r="6" spans="1:43" x14ac:dyDescent="0.25">
      <c r="A6" s="35"/>
      <c r="B6" s="223" t="s">
        <v>198</v>
      </c>
      <c r="C6" s="288">
        <v>1</v>
      </c>
      <c r="D6" s="289">
        <v>2</v>
      </c>
      <c r="E6" s="290">
        <v>3</v>
      </c>
      <c r="F6" s="280"/>
      <c r="G6" s="223" t="s">
        <v>199</v>
      </c>
      <c r="H6" s="288">
        <v>1</v>
      </c>
      <c r="I6" s="289">
        <v>2</v>
      </c>
      <c r="J6" s="290">
        <v>3</v>
      </c>
      <c r="K6" s="270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</row>
    <row r="7" spans="1:43" x14ac:dyDescent="0.25">
      <c r="A7" s="9"/>
      <c r="B7" s="164" t="s">
        <v>42</v>
      </c>
      <c r="C7" s="282">
        <v>30</v>
      </c>
      <c r="D7" s="283">
        <v>15</v>
      </c>
      <c r="E7" s="284">
        <v>200</v>
      </c>
      <c r="F7" s="281"/>
      <c r="G7" s="164" t="s">
        <v>200</v>
      </c>
      <c r="H7" s="282">
        <v>50</v>
      </c>
      <c r="I7" s="283">
        <v>45</v>
      </c>
      <c r="J7" s="284">
        <v>140</v>
      </c>
      <c r="K7" s="270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spans="1:43" x14ac:dyDescent="0.25">
      <c r="A8" s="35"/>
      <c r="B8" s="169" t="s">
        <v>43</v>
      </c>
      <c r="C8" s="285">
        <v>80</v>
      </c>
      <c r="D8" s="286">
        <v>22</v>
      </c>
      <c r="E8" s="221">
        <v>104</v>
      </c>
      <c r="F8" s="281"/>
      <c r="G8" s="166" t="s">
        <v>201</v>
      </c>
      <c r="H8" s="211">
        <v>80</v>
      </c>
      <c r="I8" s="212">
        <v>72</v>
      </c>
      <c r="J8" s="213">
        <v>224</v>
      </c>
      <c r="K8" s="270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x14ac:dyDescent="0.25">
      <c r="A9" s="9"/>
      <c r="B9" s="166" t="s">
        <v>32</v>
      </c>
      <c r="C9" s="211">
        <v>20</v>
      </c>
      <c r="D9" s="212">
        <v>80</v>
      </c>
      <c r="E9" s="213">
        <v>60</v>
      </c>
      <c r="F9" s="281"/>
      <c r="G9" s="181"/>
      <c r="H9" s="181"/>
      <c r="I9" s="181"/>
      <c r="J9" s="181"/>
      <c r="K9" s="27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</row>
    <row r="10" spans="1:43" x14ac:dyDescent="0.25">
      <c r="A10" s="126"/>
      <c r="B10" s="292"/>
      <c r="C10" s="286"/>
      <c r="D10" s="286"/>
      <c r="E10" s="286"/>
      <c r="F10" s="281"/>
      <c r="G10" s="181"/>
      <c r="H10" s="181"/>
      <c r="I10" s="181"/>
      <c r="J10" s="181"/>
      <c r="K10" s="27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</row>
    <row r="11" spans="1:43" x14ac:dyDescent="0.25">
      <c r="A11" s="9"/>
      <c r="B11" s="223" t="s">
        <v>95</v>
      </c>
      <c r="C11" s="205" t="s">
        <v>197</v>
      </c>
      <c r="D11" s="205"/>
      <c r="E11" s="287"/>
      <c r="F11" s="110"/>
      <c r="G11" s="223" t="s">
        <v>95</v>
      </c>
      <c r="H11" s="205" t="s">
        <v>197</v>
      </c>
      <c r="I11" s="205"/>
      <c r="J11" s="287"/>
      <c r="K11" s="270"/>
    </row>
    <row r="12" spans="1:43" x14ac:dyDescent="0.25">
      <c r="A12" s="35"/>
      <c r="B12" s="223" t="s">
        <v>198</v>
      </c>
      <c r="C12" s="288">
        <v>1</v>
      </c>
      <c r="D12" s="289">
        <v>2</v>
      </c>
      <c r="E12" s="290">
        <v>3</v>
      </c>
      <c r="F12" s="280"/>
      <c r="G12" s="223" t="s">
        <v>199</v>
      </c>
      <c r="H12" s="288">
        <v>1</v>
      </c>
      <c r="I12" s="289">
        <v>2</v>
      </c>
      <c r="J12" s="290">
        <v>3</v>
      </c>
      <c r="K12" s="270"/>
    </row>
    <row r="13" spans="1:43" x14ac:dyDescent="0.25">
      <c r="A13" s="9"/>
      <c r="B13" s="164" t="s">
        <v>42</v>
      </c>
      <c r="C13" s="282">
        <v>30</v>
      </c>
      <c r="D13" s="283">
        <v>15</v>
      </c>
      <c r="E13" s="284">
        <v>200</v>
      </c>
      <c r="F13" s="281"/>
      <c r="G13" s="164" t="s">
        <v>200</v>
      </c>
      <c r="H13" s="282">
        <v>40</v>
      </c>
      <c r="I13" s="283">
        <v>65</v>
      </c>
      <c r="J13" s="284">
        <v>115</v>
      </c>
      <c r="K13" s="270"/>
    </row>
    <row r="14" spans="1:43" x14ac:dyDescent="0.25">
      <c r="A14" s="94"/>
      <c r="B14" s="169" t="s">
        <v>43</v>
      </c>
      <c r="C14" s="285">
        <v>100</v>
      </c>
      <c r="D14" s="286">
        <v>33</v>
      </c>
      <c r="E14" s="221">
        <v>135</v>
      </c>
      <c r="F14" s="281"/>
      <c r="G14" s="166" t="s">
        <v>201</v>
      </c>
      <c r="H14" s="211">
        <v>120</v>
      </c>
      <c r="I14" s="212">
        <v>180</v>
      </c>
      <c r="J14" s="213">
        <v>325</v>
      </c>
      <c r="K14" s="270"/>
    </row>
    <row r="15" spans="1:43" x14ac:dyDescent="0.25">
      <c r="A15" s="9"/>
      <c r="B15" s="166" t="s">
        <v>32</v>
      </c>
      <c r="C15" s="211">
        <v>30</v>
      </c>
      <c r="D15" s="212">
        <v>200</v>
      </c>
      <c r="E15" s="213">
        <v>105</v>
      </c>
      <c r="F15" s="281"/>
      <c r="G15" s="281"/>
      <c r="H15" s="26"/>
      <c r="I15" s="26"/>
      <c r="J15" s="26"/>
      <c r="K15" s="31"/>
      <c r="L15" s="45"/>
    </row>
    <row r="16" spans="1:43" x14ac:dyDescent="0.25">
      <c r="A16" s="94"/>
      <c r="B16" s="26"/>
      <c r="C16" s="26"/>
      <c r="D16" s="26"/>
      <c r="E16" s="26"/>
      <c r="F16" s="26"/>
      <c r="G16" s="26"/>
      <c r="H16" s="26"/>
      <c r="I16" s="26"/>
      <c r="J16" s="26"/>
      <c r="K16" s="31"/>
      <c r="L16" s="45"/>
    </row>
    <row r="17" spans="1:12" x14ac:dyDescent="0.25">
      <c r="A17" s="30"/>
      <c r="B17" s="26" t="s">
        <v>204</v>
      </c>
      <c r="C17" s="26"/>
      <c r="D17" s="26"/>
      <c r="E17" s="26"/>
      <c r="F17" s="26"/>
      <c r="G17" s="26"/>
      <c r="H17" s="26"/>
      <c r="I17" s="26"/>
      <c r="J17" s="26"/>
      <c r="K17" s="31"/>
      <c r="L17" s="45"/>
    </row>
    <row r="18" spans="1:12" x14ac:dyDescent="0.25">
      <c r="A18" s="30"/>
      <c r="B18" s="26" t="s">
        <v>205</v>
      </c>
      <c r="C18" s="26"/>
      <c r="D18" s="26"/>
      <c r="E18" s="26"/>
      <c r="F18" s="26"/>
      <c r="G18" s="26"/>
      <c r="H18" s="26"/>
      <c r="I18" s="26"/>
      <c r="J18" s="26"/>
      <c r="K18" s="31"/>
      <c r="L18" s="45"/>
    </row>
    <row r="19" spans="1:12" s="45" customFormat="1" x14ac:dyDescent="0.25">
      <c r="A19" s="30"/>
      <c r="B19" s="26"/>
      <c r="C19" s="26"/>
      <c r="D19" s="26"/>
      <c r="E19" s="26"/>
      <c r="F19" s="26"/>
      <c r="G19" s="26"/>
      <c r="H19" s="26"/>
      <c r="I19" s="26"/>
      <c r="J19" s="26"/>
      <c r="K19" s="31"/>
    </row>
    <row r="20" spans="1:12" s="45" customFormat="1" x14ac:dyDescent="0.25">
      <c r="A20" s="30"/>
      <c r="B20" s="26" t="s">
        <v>202</v>
      </c>
      <c r="C20" s="26"/>
      <c r="D20" s="26"/>
      <c r="E20" s="26"/>
      <c r="F20" s="26"/>
      <c r="G20" s="26"/>
      <c r="H20" s="26"/>
      <c r="I20" s="26"/>
      <c r="J20" s="26"/>
      <c r="K20" s="31"/>
    </row>
    <row r="21" spans="1:12" s="45" customFormat="1" x14ac:dyDescent="0.25">
      <c r="A21" s="126"/>
      <c r="B21" s="39" t="s">
        <v>203</v>
      </c>
      <c r="C21" s="39"/>
      <c r="D21" s="39"/>
      <c r="E21" s="39"/>
      <c r="F21" s="39"/>
      <c r="G21" s="39"/>
      <c r="H21" s="39"/>
      <c r="I21" s="39"/>
      <c r="J21" s="39"/>
      <c r="K21" s="270"/>
    </row>
    <row r="22" spans="1:12" s="45" customFormat="1" ht="15.75" thickBot="1" x14ac:dyDescent="0.3">
      <c r="A22" s="127"/>
      <c r="B22" s="271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1:12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</row>
    <row r="24" spans="1:12" x14ac:dyDescent="0.25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</row>
    <row r="25" spans="1:12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2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2:12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2:12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2:12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2:12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2:12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2:12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2:12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2:12" x14ac:dyDescent="0.25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2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</row>
    <row r="48" spans="2:12" x14ac:dyDescent="0.2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</row>
    <row r="49" spans="2:12" x14ac:dyDescent="0.2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2:12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2:12" x14ac:dyDescent="0.2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2:12" x14ac:dyDescent="0.2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  <row r="54" spans="2:12" x14ac:dyDescent="0.2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2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</row>
  </sheetData>
  <mergeCells count="1">
    <mergeCell ref="J1:K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6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5.140625" style="29" customWidth="1"/>
    <col min="3" max="9" width="12" style="29" customWidth="1"/>
    <col min="10" max="10" width="10.7109375" style="29" customWidth="1"/>
    <col min="11" max="16384" width="9.140625" style="29"/>
  </cols>
  <sheetData>
    <row r="1" spans="1:10" x14ac:dyDescent="0.25">
      <c r="A1" s="7">
        <v>11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50" t="s">
        <v>206</v>
      </c>
      <c r="C3" s="26"/>
      <c r="D3" s="26"/>
      <c r="E3" s="26"/>
      <c r="F3" s="26"/>
      <c r="G3" s="26"/>
      <c r="H3" s="26"/>
      <c r="I3" s="31"/>
    </row>
    <row r="4" spans="1:10" ht="15.75" thickBot="1" x14ac:dyDescent="0.3">
      <c r="A4" s="9">
        <f>INDEX('Point Grid'!B:B,MATCH($A$1,'Point Grid'!A:A,0))</f>
        <v>1.5</v>
      </c>
      <c r="B4" s="50" t="s">
        <v>207</v>
      </c>
      <c r="C4" s="26"/>
      <c r="D4" s="26"/>
      <c r="E4" s="26"/>
      <c r="F4" s="26"/>
      <c r="G4" s="26"/>
      <c r="H4" s="26"/>
      <c r="I4" s="31"/>
    </row>
    <row r="5" spans="1:10" ht="15.75" thickBot="1" x14ac:dyDescent="0.3">
      <c r="A5" s="5"/>
      <c r="B5" s="268"/>
      <c r="C5" s="240"/>
      <c r="D5" s="26"/>
      <c r="E5" s="26"/>
      <c r="F5" s="26"/>
      <c r="G5" s="26"/>
      <c r="H5" s="26"/>
      <c r="I5" s="31"/>
      <c r="J5" s="45"/>
    </row>
    <row r="6" spans="1:10" x14ac:dyDescent="0.25">
      <c r="A6" s="35"/>
      <c r="B6" s="293" t="s">
        <v>209</v>
      </c>
      <c r="C6" s="240"/>
      <c r="D6" s="26"/>
      <c r="E6" s="26"/>
      <c r="F6" s="26"/>
      <c r="G6" s="26"/>
      <c r="H6" s="26"/>
      <c r="I6" s="31"/>
      <c r="J6" s="45"/>
    </row>
    <row r="7" spans="1:10" x14ac:dyDescent="0.25">
      <c r="A7" s="9"/>
      <c r="B7" s="293" t="s">
        <v>210</v>
      </c>
      <c r="C7" s="240"/>
      <c r="D7" s="26"/>
      <c r="E7" s="26"/>
      <c r="F7" s="26"/>
      <c r="G7" s="26"/>
      <c r="H7" s="26"/>
      <c r="I7" s="31"/>
      <c r="J7" s="45"/>
    </row>
    <row r="8" spans="1:10" x14ac:dyDescent="0.25">
      <c r="A8" s="30"/>
      <c r="B8" s="268" t="s">
        <v>211</v>
      </c>
      <c r="C8" s="240"/>
      <c r="D8" s="26"/>
      <c r="E8" s="26"/>
      <c r="F8" s="26"/>
      <c r="G8" s="26"/>
      <c r="H8" s="26"/>
      <c r="I8" s="31"/>
      <c r="J8" s="45"/>
    </row>
    <row r="9" spans="1:10" x14ac:dyDescent="0.25">
      <c r="A9" s="30"/>
      <c r="B9" s="50" t="s">
        <v>212</v>
      </c>
      <c r="C9" s="240"/>
      <c r="D9" s="26"/>
      <c r="E9" s="26"/>
      <c r="F9" s="26"/>
      <c r="G9" s="26"/>
      <c r="H9" s="26"/>
      <c r="I9" s="31"/>
      <c r="J9" s="45"/>
    </row>
    <row r="10" spans="1:10" x14ac:dyDescent="0.25">
      <c r="A10" s="30"/>
      <c r="B10" s="50" t="s">
        <v>213</v>
      </c>
      <c r="C10" s="50"/>
      <c r="D10" s="26"/>
      <c r="E10" s="26"/>
      <c r="F10" s="26"/>
      <c r="G10" s="26"/>
      <c r="H10" s="26"/>
      <c r="I10" s="31"/>
      <c r="J10" s="45"/>
    </row>
    <row r="11" spans="1:10" x14ac:dyDescent="0.25">
      <c r="A11" s="35"/>
      <c r="B11" s="50"/>
      <c r="C11" s="50"/>
      <c r="D11" s="26"/>
      <c r="E11" s="26"/>
      <c r="F11" s="26"/>
      <c r="G11" s="26"/>
      <c r="H11" s="26"/>
      <c r="I11" s="31"/>
      <c r="J11" s="45"/>
    </row>
    <row r="12" spans="1:10" x14ac:dyDescent="0.25">
      <c r="A12" s="9"/>
      <c r="B12" s="50" t="s">
        <v>208</v>
      </c>
      <c r="C12" s="50"/>
      <c r="D12" s="26"/>
      <c r="E12" s="26"/>
      <c r="F12" s="26"/>
      <c r="G12" s="26"/>
      <c r="H12" s="26"/>
      <c r="I12" s="31"/>
      <c r="J12" s="45"/>
    </row>
    <row r="13" spans="1:10" x14ac:dyDescent="0.25">
      <c r="A13" s="94"/>
      <c r="B13" s="240"/>
      <c r="C13" s="50"/>
      <c r="D13" s="26"/>
      <c r="E13" s="26"/>
      <c r="F13" s="26"/>
      <c r="G13" s="26"/>
      <c r="H13" s="26"/>
      <c r="I13" s="31"/>
      <c r="J13" s="45"/>
    </row>
    <row r="14" spans="1:10" x14ac:dyDescent="0.25">
      <c r="A14" s="30"/>
      <c r="B14" s="39"/>
      <c r="C14" s="50"/>
      <c r="D14" s="26"/>
      <c r="E14" s="26"/>
      <c r="F14" s="26"/>
      <c r="G14" s="26"/>
      <c r="H14" s="26"/>
      <c r="I14" s="31"/>
      <c r="J14" s="45"/>
    </row>
    <row r="15" spans="1:10" x14ac:dyDescent="0.25">
      <c r="A15" s="30"/>
      <c r="B15" s="39"/>
      <c r="C15" s="50"/>
      <c r="D15" s="26"/>
      <c r="E15" s="26"/>
      <c r="F15" s="26"/>
      <c r="G15" s="26"/>
      <c r="H15" s="26"/>
      <c r="I15" s="31"/>
      <c r="J15" s="45"/>
    </row>
    <row r="16" spans="1:10" x14ac:dyDescent="0.25">
      <c r="A16" s="30"/>
      <c r="B16" s="39"/>
      <c r="C16" s="50"/>
      <c r="D16" s="26"/>
      <c r="E16" s="26"/>
      <c r="F16" s="26"/>
      <c r="G16" s="26"/>
      <c r="H16" s="26"/>
      <c r="I16" s="31"/>
      <c r="J16" s="45"/>
    </row>
    <row r="17" spans="1:10" x14ac:dyDescent="0.25">
      <c r="A17" s="30"/>
      <c r="B17" s="39"/>
      <c r="C17" s="50"/>
      <c r="D17" s="26"/>
      <c r="E17" s="26"/>
      <c r="F17" s="26"/>
      <c r="G17" s="26"/>
      <c r="H17" s="26"/>
      <c r="I17" s="31"/>
      <c r="J17" s="45"/>
    </row>
    <row r="18" spans="1:10" x14ac:dyDescent="0.25">
      <c r="A18" s="30"/>
      <c r="B18" s="39"/>
      <c r="C18" s="50"/>
      <c r="D18" s="26"/>
      <c r="E18" s="26"/>
      <c r="F18" s="26"/>
      <c r="G18" s="26"/>
      <c r="H18" s="26"/>
      <c r="I18" s="31"/>
      <c r="J18" s="45"/>
    </row>
    <row r="19" spans="1:10" x14ac:dyDescent="0.25">
      <c r="A19" s="30"/>
      <c r="B19" s="39"/>
      <c r="C19" s="50"/>
      <c r="D19" s="26"/>
      <c r="E19" s="26"/>
      <c r="F19" s="26"/>
      <c r="G19" s="26"/>
      <c r="H19" s="26"/>
      <c r="I19" s="31"/>
      <c r="J19" s="45"/>
    </row>
    <row r="20" spans="1:10" ht="15.75" thickBot="1" x14ac:dyDescent="0.3">
      <c r="A20" s="32"/>
      <c r="B20" s="271"/>
      <c r="C20" s="33"/>
      <c r="D20" s="33"/>
      <c r="E20" s="33"/>
      <c r="F20" s="33"/>
      <c r="G20" s="33"/>
      <c r="H20" s="33"/>
      <c r="I20" s="34"/>
      <c r="J20" s="45"/>
    </row>
    <row r="21" spans="1:10" x14ac:dyDescent="0.25"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25">
      <c r="B26" s="45"/>
      <c r="C26" s="45"/>
      <c r="D26" s="45"/>
      <c r="E26" s="45"/>
      <c r="F26" s="45"/>
      <c r="G26" s="45"/>
      <c r="H26" s="45"/>
      <c r="I26" s="45"/>
      <c r="J26" s="45"/>
    </row>
    <row r="27" spans="1:10" x14ac:dyDescent="0.25">
      <c r="B27" s="45"/>
      <c r="C27" s="45"/>
      <c r="D27" s="45"/>
      <c r="E27" s="45"/>
      <c r="F27" s="45"/>
      <c r="G27" s="45"/>
      <c r="H27" s="45"/>
      <c r="I27" s="45"/>
      <c r="J27" s="45"/>
    </row>
    <row r="28" spans="1:10" x14ac:dyDescent="0.25">
      <c r="B28" s="45"/>
      <c r="C28" s="45"/>
      <c r="D28" s="45"/>
      <c r="E28" s="45"/>
      <c r="F28" s="45"/>
      <c r="G28" s="45"/>
      <c r="H28" s="45"/>
      <c r="I28" s="45"/>
      <c r="J28" s="45"/>
    </row>
    <row r="29" spans="1:10" x14ac:dyDescent="0.25">
      <c r="B29" s="45"/>
      <c r="C29" s="45"/>
      <c r="D29" s="45"/>
      <c r="E29" s="45"/>
      <c r="F29" s="45"/>
      <c r="G29" s="45"/>
      <c r="H29" s="45"/>
      <c r="I29" s="45"/>
      <c r="J29" s="45"/>
    </row>
    <row r="30" spans="1:10" x14ac:dyDescent="0.25">
      <c r="B30" s="45"/>
      <c r="C30" s="45"/>
      <c r="D30" s="45"/>
      <c r="E30" s="45"/>
      <c r="F30" s="45"/>
      <c r="G30" s="45"/>
      <c r="H30" s="45"/>
      <c r="I30" s="45"/>
      <c r="J30" s="45"/>
    </row>
    <row r="31" spans="1:10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B32" s="45"/>
      <c r="C32" s="45"/>
      <c r="D32" s="45"/>
      <c r="E32" s="45"/>
      <c r="F32" s="45"/>
      <c r="G32" s="45"/>
      <c r="H32" s="45"/>
      <c r="I32" s="45"/>
      <c r="J32" s="45"/>
    </row>
    <row r="33" spans="2:10" x14ac:dyDescent="0.25">
      <c r="B33" s="45"/>
      <c r="C33" s="45"/>
      <c r="D33" s="45"/>
      <c r="E33" s="45"/>
      <c r="F33" s="45"/>
      <c r="G33" s="45"/>
      <c r="H33" s="45"/>
      <c r="I33" s="45"/>
      <c r="J33" s="45"/>
    </row>
    <row r="34" spans="2:10" x14ac:dyDescent="0.25">
      <c r="B34" s="45"/>
      <c r="C34" s="45"/>
      <c r="D34" s="45"/>
      <c r="E34" s="45"/>
      <c r="F34" s="45"/>
      <c r="G34" s="45"/>
      <c r="H34" s="45"/>
      <c r="I34" s="45"/>
      <c r="J34" s="45"/>
    </row>
    <row r="35" spans="2:10" x14ac:dyDescent="0.25">
      <c r="B35" s="45"/>
      <c r="C35" s="45"/>
      <c r="D35" s="45"/>
      <c r="E35" s="45"/>
      <c r="F35" s="45"/>
      <c r="G35" s="45"/>
      <c r="H35" s="45"/>
      <c r="I35" s="45"/>
      <c r="J35" s="45"/>
    </row>
    <row r="36" spans="2:10" x14ac:dyDescent="0.25">
      <c r="B36" s="45"/>
      <c r="C36" s="45"/>
      <c r="D36" s="45"/>
      <c r="E36" s="45"/>
      <c r="F36" s="45"/>
      <c r="G36" s="45"/>
      <c r="H36" s="45"/>
      <c r="I36" s="45"/>
      <c r="J36" s="45"/>
    </row>
    <row r="37" spans="2:10" x14ac:dyDescent="0.25">
      <c r="B37" s="45"/>
      <c r="C37" s="45"/>
      <c r="D37" s="45"/>
      <c r="E37" s="45"/>
      <c r="F37" s="45"/>
      <c r="G37" s="45"/>
      <c r="H37" s="45"/>
      <c r="I37" s="45"/>
      <c r="J37" s="45"/>
    </row>
    <row r="38" spans="2:10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2:10" x14ac:dyDescent="0.25">
      <c r="B39" s="45"/>
      <c r="C39" s="45"/>
      <c r="D39" s="45"/>
      <c r="E39" s="45"/>
      <c r="F39" s="45"/>
      <c r="G39" s="45"/>
      <c r="H39" s="45"/>
      <c r="I39" s="45"/>
      <c r="J39" s="45"/>
    </row>
    <row r="40" spans="2:10" x14ac:dyDescent="0.25">
      <c r="B40" s="45"/>
      <c r="C40" s="45"/>
      <c r="D40" s="45"/>
      <c r="E40" s="45"/>
      <c r="F40" s="45"/>
      <c r="G40" s="45"/>
      <c r="H40" s="45"/>
      <c r="I40" s="45"/>
      <c r="J40" s="45"/>
    </row>
    <row r="41" spans="2:10" x14ac:dyDescent="0.25">
      <c r="B41" s="45"/>
      <c r="C41" s="45"/>
      <c r="D41" s="45"/>
      <c r="E41" s="45"/>
      <c r="F41" s="45"/>
      <c r="G41" s="45"/>
      <c r="H41" s="45"/>
      <c r="I41" s="45"/>
      <c r="J41" s="45"/>
    </row>
    <row r="42" spans="2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2:10" x14ac:dyDescent="0.25">
      <c r="B43" s="45"/>
      <c r="C43" s="45"/>
      <c r="D43" s="45"/>
      <c r="E43" s="45"/>
      <c r="F43" s="45"/>
      <c r="G43" s="45"/>
      <c r="H43" s="45"/>
      <c r="I43" s="45"/>
      <c r="J43" s="45"/>
    </row>
    <row r="44" spans="2:10" x14ac:dyDescent="0.25">
      <c r="B44" s="45"/>
      <c r="C44" s="45"/>
      <c r="D44" s="45"/>
      <c r="E44" s="45"/>
      <c r="F44" s="45"/>
      <c r="G44" s="45"/>
      <c r="H44" s="45"/>
      <c r="I44" s="45"/>
      <c r="J44" s="45"/>
    </row>
    <row r="45" spans="2:10" x14ac:dyDescent="0.25">
      <c r="B45" s="45"/>
      <c r="C45" s="45"/>
      <c r="D45" s="45"/>
      <c r="E45" s="45"/>
      <c r="F45" s="45"/>
      <c r="G45" s="45"/>
      <c r="H45" s="45"/>
      <c r="I45" s="45"/>
      <c r="J45" s="45"/>
    </row>
    <row r="46" spans="2:10" x14ac:dyDescent="0.25">
      <c r="B46" s="45"/>
      <c r="C46" s="45"/>
      <c r="D46" s="45"/>
      <c r="E46" s="45"/>
      <c r="F46" s="45"/>
      <c r="G46" s="45"/>
      <c r="H46" s="45"/>
      <c r="I46" s="45"/>
      <c r="J46" s="45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6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21.7109375" style="29" customWidth="1"/>
    <col min="3" max="3" width="14.7109375" style="29" customWidth="1"/>
    <col min="4" max="9" width="12" style="29" customWidth="1"/>
    <col min="10" max="10" width="10.7109375" style="29" customWidth="1"/>
    <col min="11" max="16384" width="9.140625" style="29"/>
  </cols>
  <sheetData>
    <row r="1" spans="1:10" x14ac:dyDescent="0.25">
      <c r="A1" s="7">
        <v>12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26" t="s">
        <v>214</v>
      </c>
      <c r="C3" s="26"/>
      <c r="D3" s="26"/>
      <c r="E3" s="26"/>
      <c r="F3" s="26"/>
      <c r="G3" s="26"/>
      <c r="H3" s="26"/>
      <c r="I3" s="31"/>
    </row>
    <row r="4" spans="1:10" x14ac:dyDescent="0.25">
      <c r="A4" s="9">
        <f>INDEX('Point Grid'!B:B,MATCH($A$1,'Point Grid'!A:A,0))</f>
        <v>2.5</v>
      </c>
      <c r="B4" s="26"/>
      <c r="C4" s="26"/>
      <c r="D4" s="26"/>
      <c r="E4" s="26"/>
      <c r="F4" s="26"/>
      <c r="G4" s="26"/>
      <c r="H4" s="26"/>
      <c r="I4" s="31"/>
    </row>
    <row r="5" spans="1:10" x14ac:dyDescent="0.25">
      <c r="A5" s="30"/>
      <c r="B5" s="300" t="s">
        <v>215</v>
      </c>
      <c r="C5" s="301"/>
      <c r="D5" s="302"/>
      <c r="E5" s="26"/>
      <c r="F5" s="26"/>
      <c r="G5" s="26"/>
      <c r="H5" s="26"/>
      <c r="I5" s="31"/>
      <c r="J5" s="45"/>
    </row>
    <row r="6" spans="1:10" x14ac:dyDescent="0.25">
      <c r="A6" s="126"/>
      <c r="B6" s="54"/>
      <c r="C6" s="54" t="s">
        <v>197</v>
      </c>
      <c r="D6" s="54" t="s">
        <v>197</v>
      </c>
      <c r="E6" s="26"/>
      <c r="F6" s="26"/>
      <c r="G6" s="26"/>
      <c r="H6" s="26"/>
      <c r="I6" s="31"/>
      <c r="J6" s="45"/>
    </row>
    <row r="7" spans="1:10" x14ac:dyDescent="0.25">
      <c r="A7" s="126"/>
      <c r="B7" s="55" t="s">
        <v>216</v>
      </c>
      <c r="C7" s="55" t="s">
        <v>42</v>
      </c>
      <c r="D7" s="55" t="s">
        <v>43</v>
      </c>
      <c r="E7" s="26"/>
      <c r="F7" s="26"/>
      <c r="G7" s="26"/>
      <c r="H7" s="26"/>
      <c r="I7" s="31"/>
      <c r="J7" s="45"/>
    </row>
    <row r="8" spans="1:10" x14ac:dyDescent="0.25">
      <c r="A8" s="126"/>
      <c r="B8" s="303">
        <v>-0.2</v>
      </c>
      <c r="C8" s="306">
        <v>11610</v>
      </c>
      <c r="D8" s="307">
        <v>6825</v>
      </c>
      <c r="E8" s="26"/>
      <c r="F8" s="26"/>
      <c r="G8" s="26"/>
      <c r="H8" s="26"/>
      <c r="I8" s="31"/>
      <c r="J8" s="45"/>
    </row>
    <row r="9" spans="1:10" x14ac:dyDescent="0.25">
      <c r="A9" s="126"/>
      <c r="B9" s="304">
        <v>-0.1</v>
      </c>
      <c r="C9" s="307">
        <v>11475</v>
      </c>
      <c r="D9" s="307">
        <v>6750</v>
      </c>
      <c r="E9" s="26"/>
      <c r="F9" s="26"/>
      <c r="G9" s="26"/>
      <c r="H9" s="26"/>
      <c r="I9" s="31"/>
      <c r="J9" s="45"/>
    </row>
    <row r="10" spans="1:10" x14ac:dyDescent="0.25">
      <c r="A10" s="126"/>
      <c r="B10" s="304">
        <v>0</v>
      </c>
      <c r="C10" s="307">
        <v>11408</v>
      </c>
      <c r="D10" s="307">
        <v>6600</v>
      </c>
      <c r="E10" s="26"/>
      <c r="F10" s="26"/>
      <c r="G10" s="26"/>
      <c r="H10" s="26"/>
      <c r="I10" s="31"/>
      <c r="J10" s="45"/>
    </row>
    <row r="11" spans="1:10" x14ac:dyDescent="0.25">
      <c r="A11" s="126"/>
      <c r="B11" s="304" t="s">
        <v>217</v>
      </c>
      <c r="C11" s="307">
        <v>10800</v>
      </c>
      <c r="D11" s="307">
        <v>6300</v>
      </c>
      <c r="E11" s="26"/>
      <c r="F11" s="26"/>
      <c r="G11" s="26"/>
      <c r="H11" s="26"/>
      <c r="I11" s="31"/>
      <c r="J11" s="45"/>
    </row>
    <row r="12" spans="1:10" x14ac:dyDescent="0.25">
      <c r="A12" s="126"/>
      <c r="B12" s="305" t="s">
        <v>218</v>
      </c>
      <c r="C12" s="308">
        <v>9450</v>
      </c>
      <c r="D12" s="308">
        <v>6000</v>
      </c>
      <c r="E12" s="26"/>
      <c r="F12" s="26"/>
      <c r="G12" s="26"/>
      <c r="H12" s="26"/>
      <c r="I12" s="31"/>
      <c r="J12" s="45"/>
    </row>
    <row r="13" spans="1:10" x14ac:dyDescent="0.25">
      <c r="A13" s="126"/>
      <c r="B13" s="240"/>
      <c r="C13" s="97"/>
      <c r="D13" s="26"/>
      <c r="E13" s="26"/>
      <c r="F13" s="26"/>
      <c r="G13" s="26"/>
      <c r="H13" s="26"/>
      <c r="I13" s="31"/>
      <c r="J13" s="45"/>
    </row>
    <row r="14" spans="1:10" x14ac:dyDescent="0.25">
      <c r="A14" s="126"/>
      <c r="B14" s="27"/>
      <c r="C14" s="298" t="s">
        <v>197</v>
      </c>
      <c r="D14" s="54" t="s">
        <v>197</v>
      </c>
      <c r="E14" s="26"/>
      <c r="F14" s="26"/>
      <c r="G14" s="26"/>
      <c r="H14" s="26"/>
      <c r="I14" s="31"/>
      <c r="J14" s="45"/>
    </row>
    <row r="15" spans="1:10" x14ac:dyDescent="0.25">
      <c r="A15" s="126"/>
      <c r="B15" s="27"/>
      <c r="C15" s="299" t="s">
        <v>42</v>
      </c>
      <c r="D15" s="55" t="s">
        <v>43</v>
      </c>
      <c r="E15" s="26"/>
      <c r="F15" s="26"/>
      <c r="G15" s="26"/>
      <c r="H15" s="26"/>
      <c r="I15" s="31"/>
      <c r="J15" s="45"/>
    </row>
    <row r="16" spans="1:10" x14ac:dyDescent="0.25">
      <c r="A16" s="126"/>
      <c r="B16" s="296" t="s">
        <v>219</v>
      </c>
      <c r="C16" s="297">
        <v>13500</v>
      </c>
      <c r="D16" s="297">
        <v>7500</v>
      </c>
      <c r="E16" s="175"/>
      <c r="F16" s="26"/>
      <c r="G16" s="26"/>
      <c r="H16" s="26"/>
      <c r="I16" s="31"/>
      <c r="J16" s="45"/>
    </row>
    <row r="17" spans="1:10" x14ac:dyDescent="0.25">
      <c r="A17" s="126"/>
      <c r="B17" s="296" t="s">
        <v>220</v>
      </c>
      <c r="C17" s="297">
        <v>2700000</v>
      </c>
      <c r="D17" s="297">
        <v>1350000</v>
      </c>
      <c r="E17" s="175"/>
      <c r="F17" s="26"/>
      <c r="G17" s="26"/>
      <c r="H17" s="26"/>
      <c r="I17" s="31"/>
      <c r="J17" s="45"/>
    </row>
    <row r="18" spans="1:10" x14ac:dyDescent="0.25">
      <c r="A18" s="126"/>
      <c r="B18" s="296" t="s">
        <v>221</v>
      </c>
      <c r="C18" s="258">
        <v>0.8</v>
      </c>
      <c r="D18" s="258">
        <v>0.7</v>
      </c>
      <c r="E18" s="240"/>
      <c r="F18" s="26"/>
      <c r="G18" s="26"/>
      <c r="H18" s="26"/>
      <c r="I18" s="31"/>
      <c r="J18" s="45"/>
    </row>
    <row r="19" spans="1:10" x14ac:dyDescent="0.25">
      <c r="A19" s="126"/>
      <c r="B19" s="240"/>
      <c r="C19" s="98"/>
      <c r="D19" s="98"/>
      <c r="E19" s="98"/>
      <c r="F19" s="26"/>
      <c r="G19" s="26"/>
      <c r="H19" s="26"/>
      <c r="I19" s="31"/>
      <c r="J19" s="45"/>
    </row>
    <row r="20" spans="1:10" x14ac:dyDescent="0.25">
      <c r="A20" s="126"/>
      <c r="B20" s="50" t="s">
        <v>231</v>
      </c>
      <c r="C20" s="98"/>
      <c r="D20" s="98"/>
      <c r="E20" s="98"/>
      <c r="F20" s="26"/>
      <c r="G20" s="26"/>
      <c r="H20" s="26"/>
      <c r="I20" s="31"/>
      <c r="J20" s="45"/>
    </row>
    <row r="21" spans="1:10" x14ac:dyDescent="0.25">
      <c r="A21" s="126"/>
      <c r="B21" s="50" t="s">
        <v>230</v>
      </c>
      <c r="C21" s="98"/>
      <c r="D21" s="98"/>
      <c r="E21" s="98"/>
      <c r="F21" s="26"/>
      <c r="G21" s="26"/>
      <c r="H21" s="26"/>
      <c r="I21" s="31"/>
      <c r="J21" s="45"/>
    </row>
    <row r="22" spans="1:10" x14ac:dyDescent="0.25">
      <c r="A22" s="126"/>
      <c r="B22" s="50" t="s">
        <v>232</v>
      </c>
      <c r="C22" s="98"/>
      <c r="D22" s="98"/>
      <c r="E22" s="98"/>
      <c r="F22" s="26"/>
      <c r="G22" s="26"/>
      <c r="H22" s="26"/>
      <c r="I22" s="31"/>
      <c r="J22" s="45"/>
    </row>
    <row r="23" spans="1:10" x14ac:dyDescent="0.25">
      <c r="A23" s="126"/>
      <c r="B23" s="62" t="s">
        <v>228</v>
      </c>
      <c r="C23" s="294">
        <v>0.7</v>
      </c>
      <c r="D23" s="295" t="s">
        <v>222</v>
      </c>
      <c r="E23" s="98"/>
      <c r="F23" s="26"/>
      <c r="G23" s="26"/>
      <c r="H23" s="26"/>
      <c r="I23" s="31"/>
      <c r="J23" s="45"/>
    </row>
    <row r="24" spans="1:10" x14ac:dyDescent="0.25">
      <c r="A24" s="126"/>
      <c r="B24" s="62" t="s">
        <v>229</v>
      </c>
      <c r="C24" s="294">
        <v>0.8</v>
      </c>
      <c r="D24" s="295" t="s">
        <v>223</v>
      </c>
      <c r="E24" s="98"/>
      <c r="F24" s="26"/>
      <c r="G24" s="26"/>
      <c r="H24" s="26"/>
      <c r="I24" s="31"/>
      <c r="J24" s="45"/>
    </row>
    <row r="25" spans="1:10" x14ac:dyDescent="0.25">
      <c r="A25" s="126"/>
      <c r="B25" s="26"/>
      <c r="C25" s="26"/>
      <c r="D25" s="26"/>
      <c r="E25" s="26"/>
      <c r="F25" s="26"/>
      <c r="G25" s="26"/>
      <c r="H25" s="26"/>
      <c r="I25" s="31"/>
      <c r="J25" s="45"/>
    </row>
    <row r="26" spans="1:10" x14ac:dyDescent="0.25">
      <c r="A26" s="35" t="s">
        <v>2</v>
      </c>
      <c r="B26" s="26" t="s">
        <v>225</v>
      </c>
      <c r="C26" s="26"/>
      <c r="D26" s="26"/>
      <c r="E26" s="26"/>
      <c r="F26" s="26"/>
      <c r="G26" s="26"/>
      <c r="H26" s="26"/>
      <c r="I26" s="31"/>
      <c r="J26" s="45"/>
    </row>
    <row r="27" spans="1:10" ht="15.75" thickBot="1" x14ac:dyDescent="0.3">
      <c r="A27" s="9">
        <f>INDEX('Point Grid'!$C$8:$I$31,MATCH($A$1,'Point Grid'!$A$8:$A$31,0),MATCH(A26,'Point Grid'!$C$7:$I$7,0))</f>
        <v>1.5</v>
      </c>
      <c r="B27" s="26" t="s">
        <v>226</v>
      </c>
      <c r="C27" s="26"/>
      <c r="D27" s="26"/>
      <c r="E27" s="26"/>
      <c r="F27" s="26"/>
      <c r="G27" s="26"/>
      <c r="H27" s="26"/>
      <c r="I27" s="31"/>
      <c r="J27" s="45"/>
    </row>
    <row r="28" spans="1:10" ht="15.75" thickBot="1" x14ac:dyDescent="0.3">
      <c r="A28" s="5"/>
      <c r="B28" s="26"/>
      <c r="C28" s="26"/>
      <c r="D28" s="26"/>
      <c r="E28" s="26"/>
      <c r="F28" s="26"/>
      <c r="G28" s="26"/>
      <c r="H28" s="26"/>
      <c r="I28" s="31"/>
      <c r="J28" s="45"/>
    </row>
    <row r="29" spans="1:10" x14ac:dyDescent="0.25">
      <c r="A29" s="126"/>
      <c r="B29" s="26"/>
      <c r="C29" s="26"/>
      <c r="D29" s="26"/>
      <c r="E29" s="26"/>
      <c r="F29" s="26"/>
      <c r="G29" s="26"/>
      <c r="H29" s="26"/>
      <c r="I29" s="31"/>
      <c r="J29" s="45"/>
    </row>
    <row r="30" spans="1:10" x14ac:dyDescent="0.25">
      <c r="A30" s="35" t="s">
        <v>3</v>
      </c>
      <c r="B30" s="26" t="s">
        <v>224</v>
      </c>
      <c r="C30" s="26"/>
      <c r="D30" s="26"/>
      <c r="E30" s="26"/>
      <c r="F30" s="26"/>
      <c r="G30" s="26"/>
      <c r="H30" s="26"/>
      <c r="I30" s="31"/>
      <c r="J30" s="45"/>
    </row>
    <row r="31" spans="1:10" ht="15.75" thickBot="1" x14ac:dyDescent="0.3">
      <c r="A31" s="9">
        <f>INDEX('Point Grid'!$C$8:$I$31,MATCH($A$1,'Point Grid'!$A$8:$A$31,0),MATCH(A30,'Point Grid'!$C$7:$I$7,0))</f>
        <v>0.5</v>
      </c>
      <c r="B31" s="26"/>
      <c r="C31" s="26"/>
      <c r="D31" s="26"/>
      <c r="E31" s="26"/>
      <c r="F31" s="26"/>
      <c r="G31" s="26"/>
      <c r="H31" s="26"/>
      <c r="I31" s="31"/>
      <c r="J31" s="45"/>
    </row>
    <row r="32" spans="1:10" ht="15.75" thickBot="1" x14ac:dyDescent="0.3">
      <c r="A32" s="5"/>
      <c r="B32" s="26"/>
      <c r="C32" s="26"/>
      <c r="D32" s="26"/>
      <c r="E32" s="26"/>
      <c r="F32" s="26"/>
      <c r="G32" s="26"/>
      <c r="H32" s="26"/>
      <c r="I32" s="31"/>
      <c r="J32" s="45"/>
    </row>
    <row r="33" spans="1:10" x14ac:dyDescent="0.25">
      <c r="A33" s="126"/>
      <c r="B33" s="26"/>
      <c r="C33" s="26"/>
      <c r="D33" s="26"/>
      <c r="E33" s="26"/>
      <c r="F33" s="26"/>
      <c r="G33" s="26"/>
      <c r="H33" s="26"/>
      <c r="I33" s="31"/>
      <c r="J33" s="45"/>
    </row>
    <row r="34" spans="1:10" x14ac:dyDescent="0.25">
      <c r="A34" s="35" t="s">
        <v>4</v>
      </c>
      <c r="B34" s="26" t="s">
        <v>227</v>
      </c>
      <c r="C34" s="26"/>
      <c r="D34" s="26"/>
      <c r="E34" s="26"/>
      <c r="F34" s="26"/>
      <c r="G34" s="26"/>
      <c r="H34" s="26"/>
      <c r="I34" s="31"/>
      <c r="J34" s="45"/>
    </row>
    <row r="35" spans="1:10" ht="15.75" thickBot="1" x14ac:dyDescent="0.3">
      <c r="A35" s="9">
        <f>INDEX('Point Grid'!$C$8:$I$31,MATCH($A$1,'Point Grid'!$A$8:$A$31,0),MATCH(A34,'Point Grid'!$C$7:$I$7,0))</f>
        <v>0.5</v>
      </c>
      <c r="B35" s="26"/>
      <c r="C35" s="26"/>
      <c r="D35" s="26"/>
      <c r="E35" s="26"/>
      <c r="F35" s="26"/>
      <c r="G35" s="26"/>
      <c r="H35" s="26"/>
      <c r="I35" s="31"/>
      <c r="J35" s="45"/>
    </row>
    <row r="36" spans="1:10" ht="15.75" thickBot="1" x14ac:dyDescent="0.3">
      <c r="A36" s="5"/>
      <c r="B36" s="26"/>
      <c r="C36" s="26"/>
      <c r="D36" s="26"/>
      <c r="E36" s="26"/>
      <c r="F36" s="26"/>
      <c r="G36" s="26"/>
      <c r="H36" s="26"/>
      <c r="I36" s="31"/>
      <c r="J36" s="45"/>
    </row>
    <row r="37" spans="1:10" ht="15.75" thickBot="1" x14ac:dyDescent="0.3">
      <c r="A37" s="32"/>
      <c r="B37" s="33"/>
      <c r="C37" s="33"/>
      <c r="D37" s="33"/>
      <c r="E37" s="33"/>
      <c r="F37" s="33"/>
      <c r="G37" s="33"/>
      <c r="H37" s="33"/>
      <c r="I37" s="34"/>
      <c r="J37" s="45"/>
    </row>
    <row r="38" spans="1:10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1:10" x14ac:dyDescent="0.25">
      <c r="B39" s="45"/>
      <c r="C39" s="45"/>
      <c r="D39" s="45"/>
      <c r="E39" s="45"/>
      <c r="F39" s="45"/>
      <c r="G39" s="45"/>
      <c r="H39" s="45"/>
      <c r="I39" s="45"/>
      <c r="J39" s="45"/>
    </row>
    <row r="40" spans="1:10" x14ac:dyDescent="0.25">
      <c r="B40" s="45"/>
      <c r="C40" s="45"/>
      <c r="D40" s="45"/>
      <c r="E40" s="45"/>
      <c r="F40" s="45"/>
      <c r="G40" s="45"/>
      <c r="H40" s="45"/>
      <c r="I40" s="45"/>
      <c r="J40" s="45"/>
    </row>
    <row r="41" spans="1:10" x14ac:dyDescent="0.25"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45"/>
      <c r="C43" s="45"/>
      <c r="D43" s="45"/>
      <c r="E43" s="45"/>
      <c r="F43" s="45"/>
      <c r="G43" s="45"/>
      <c r="H43" s="45"/>
      <c r="I43" s="45"/>
      <c r="J43" s="45"/>
    </row>
    <row r="44" spans="1:10" x14ac:dyDescent="0.25">
      <c r="B44" s="45"/>
      <c r="C44" s="45"/>
      <c r="D44" s="45"/>
      <c r="E44" s="45"/>
      <c r="F44" s="45"/>
      <c r="G44" s="45"/>
      <c r="H44" s="45"/>
      <c r="I44" s="45"/>
      <c r="J44" s="45"/>
    </row>
    <row r="45" spans="1:10" x14ac:dyDescent="0.25"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B46" s="45"/>
      <c r="C46" s="45"/>
      <c r="D46" s="45"/>
      <c r="E46" s="45"/>
      <c r="F46" s="45"/>
      <c r="G46" s="45"/>
      <c r="H46" s="45"/>
      <c r="I46" s="45"/>
      <c r="J46" s="45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ignoredErrors>
    <ignoredError sqref="B8:B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56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2.7109375" style="29" customWidth="1"/>
    <col min="3" max="4" width="11.5703125" style="29" customWidth="1"/>
    <col min="5" max="10" width="11.5703125" style="52" customWidth="1"/>
    <col min="11" max="11" width="12" style="52" customWidth="1"/>
    <col min="12" max="12" width="10.7109375" style="29" customWidth="1"/>
    <col min="13" max="16384" width="9.140625" style="29"/>
  </cols>
  <sheetData>
    <row r="1" spans="1:12" x14ac:dyDescent="0.25">
      <c r="A1" s="7">
        <v>13</v>
      </c>
      <c r="B1" s="40" t="s">
        <v>12</v>
      </c>
      <c r="C1" s="28"/>
      <c r="D1" s="28"/>
      <c r="E1" s="51"/>
      <c r="F1" s="51"/>
      <c r="G1" s="51"/>
      <c r="H1" s="51"/>
      <c r="I1" s="51"/>
      <c r="J1" s="584" t="s">
        <v>29</v>
      </c>
      <c r="K1" s="594"/>
    </row>
    <row r="2" spans="1:12" x14ac:dyDescent="0.25">
      <c r="A2" s="30"/>
      <c r="B2" s="26"/>
      <c r="C2" s="26"/>
      <c r="D2" s="26"/>
      <c r="E2" s="240"/>
      <c r="F2" s="240"/>
      <c r="G2" s="240"/>
      <c r="H2" s="240"/>
      <c r="I2" s="240"/>
      <c r="J2" s="240"/>
      <c r="K2" s="327"/>
    </row>
    <row r="3" spans="1:12" x14ac:dyDescent="0.25">
      <c r="A3" s="8" t="s">
        <v>13</v>
      </c>
      <c r="B3" s="26" t="s">
        <v>233</v>
      </c>
      <c r="C3" s="26"/>
      <c r="D3" s="26"/>
      <c r="E3" s="240"/>
      <c r="F3" s="240"/>
      <c r="G3" s="240"/>
      <c r="H3" s="240"/>
      <c r="I3" s="240"/>
      <c r="J3" s="240"/>
      <c r="K3" s="327"/>
    </row>
    <row r="4" spans="1:12" x14ac:dyDescent="0.25">
      <c r="A4" s="9">
        <f>INDEX('Point Grid'!B:B,MATCH($A$1,'Point Grid'!A:A,0))</f>
        <v>1.75</v>
      </c>
      <c r="B4" s="27" t="s">
        <v>234</v>
      </c>
      <c r="C4" s="26"/>
      <c r="D4" s="26"/>
      <c r="E4" s="240"/>
      <c r="F4" s="240"/>
      <c r="G4" s="240"/>
      <c r="H4" s="240"/>
      <c r="I4" s="240"/>
      <c r="J4" s="240"/>
      <c r="K4" s="327"/>
    </row>
    <row r="5" spans="1:12" x14ac:dyDescent="0.25">
      <c r="A5" s="126"/>
      <c r="B5" s="240"/>
      <c r="C5" s="240"/>
      <c r="D5" s="175"/>
      <c r="E5" s="240"/>
      <c r="F5" s="240"/>
      <c r="G5" s="240"/>
      <c r="H5" s="240"/>
      <c r="I5" s="240"/>
      <c r="J5" s="240"/>
      <c r="K5" s="327"/>
      <c r="L5" s="45"/>
    </row>
    <row r="6" spans="1:12" x14ac:dyDescent="0.25">
      <c r="A6" s="35"/>
      <c r="B6" s="312" t="s">
        <v>235</v>
      </c>
      <c r="C6" s="181"/>
      <c r="D6" s="181"/>
      <c r="E6" s="181"/>
      <c r="F6" s="181"/>
      <c r="G6" s="312" t="s">
        <v>253</v>
      </c>
      <c r="H6" s="181"/>
      <c r="I6" s="181"/>
      <c r="J6" s="181"/>
      <c r="K6" s="327"/>
      <c r="L6" s="45"/>
    </row>
    <row r="7" spans="1:12" x14ac:dyDescent="0.25">
      <c r="A7" s="35"/>
      <c r="B7" s="312"/>
      <c r="C7" s="181"/>
      <c r="D7" s="181"/>
      <c r="E7" s="181"/>
      <c r="F7" s="181"/>
      <c r="G7" s="312"/>
      <c r="H7" s="181"/>
      <c r="I7" s="181"/>
      <c r="J7" s="181"/>
      <c r="K7" s="327"/>
      <c r="L7" s="45"/>
    </row>
    <row r="8" spans="1:12" x14ac:dyDescent="0.25">
      <c r="A8" s="35"/>
      <c r="B8" s="164" t="s">
        <v>33</v>
      </c>
      <c r="C8" s="164" t="s">
        <v>236</v>
      </c>
      <c r="D8" s="314" t="s">
        <v>237</v>
      </c>
      <c r="E8" s="315"/>
      <c r="F8" s="76"/>
      <c r="G8" s="164" t="s">
        <v>33</v>
      </c>
      <c r="H8" s="164" t="s">
        <v>236</v>
      </c>
      <c r="I8" s="314" t="s">
        <v>237</v>
      </c>
      <c r="J8" s="315"/>
      <c r="K8" s="328"/>
      <c r="L8" s="45"/>
    </row>
    <row r="9" spans="1:12" x14ac:dyDescent="0.25">
      <c r="A9" s="35"/>
      <c r="B9" s="166" t="s">
        <v>34</v>
      </c>
      <c r="C9" s="166" t="s">
        <v>238</v>
      </c>
      <c r="D9" s="223" t="s">
        <v>239</v>
      </c>
      <c r="E9" s="223" t="s">
        <v>240</v>
      </c>
      <c r="F9" s="292"/>
      <c r="G9" s="166" t="s">
        <v>34</v>
      </c>
      <c r="H9" s="166" t="s">
        <v>238</v>
      </c>
      <c r="I9" s="223" t="s">
        <v>239</v>
      </c>
      <c r="J9" s="223" t="s">
        <v>240</v>
      </c>
      <c r="K9" s="328"/>
      <c r="L9" s="45"/>
    </row>
    <row r="10" spans="1:12" x14ac:dyDescent="0.25">
      <c r="A10" s="35"/>
      <c r="B10" s="194">
        <v>2016</v>
      </c>
      <c r="C10" s="313">
        <v>36000</v>
      </c>
      <c r="D10" s="194">
        <v>50</v>
      </c>
      <c r="E10" s="194">
        <v>950</v>
      </c>
      <c r="F10" s="286"/>
      <c r="G10" s="194">
        <v>2016</v>
      </c>
      <c r="H10" s="313">
        <v>100000</v>
      </c>
      <c r="I10" s="194">
        <v>1250</v>
      </c>
      <c r="J10" s="194">
        <v>5000</v>
      </c>
      <c r="K10" s="328"/>
      <c r="L10" s="45"/>
    </row>
    <row r="11" spans="1:12" x14ac:dyDescent="0.25">
      <c r="A11" s="35"/>
      <c r="B11" s="194">
        <v>2017</v>
      </c>
      <c r="C11" s="313">
        <v>37800</v>
      </c>
      <c r="D11" s="194">
        <v>60</v>
      </c>
      <c r="E11" s="313">
        <v>1140</v>
      </c>
      <c r="F11" s="196"/>
      <c r="G11" s="194">
        <v>2017</v>
      </c>
      <c r="H11" s="313">
        <v>105000</v>
      </c>
      <c r="I11" s="194">
        <v>1300</v>
      </c>
      <c r="J11" s="313">
        <v>5200</v>
      </c>
      <c r="K11" s="328"/>
      <c r="L11" s="45"/>
    </row>
    <row r="12" spans="1:12" x14ac:dyDescent="0.25">
      <c r="A12" s="35"/>
      <c r="B12" s="159">
        <v>2018</v>
      </c>
      <c r="C12" s="160">
        <v>41580</v>
      </c>
      <c r="D12" s="159">
        <v>72</v>
      </c>
      <c r="E12" s="160">
        <v>1368</v>
      </c>
      <c r="F12" s="196"/>
      <c r="G12" s="159">
        <v>2018</v>
      </c>
      <c r="H12" s="160">
        <v>110250</v>
      </c>
      <c r="I12" s="159">
        <v>1375</v>
      </c>
      <c r="J12" s="160">
        <v>5500</v>
      </c>
      <c r="K12" s="328"/>
      <c r="L12" s="45"/>
    </row>
    <row r="13" spans="1:12" x14ac:dyDescent="0.25">
      <c r="A13" s="35"/>
      <c r="B13" s="286"/>
      <c r="C13" s="196"/>
      <c r="D13" s="286"/>
      <c r="E13" s="196"/>
      <c r="F13" s="196"/>
      <c r="G13" s="286"/>
      <c r="H13" s="196"/>
      <c r="I13" s="286"/>
      <c r="J13" s="196"/>
      <c r="K13" s="327"/>
      <c r="L13" s="45"/>
    </row>
    <row r="14" spans="1:12" x14ac:dyDescent="0.25">
      <c r="A14" s="329"/>
      <c r="B14" s="204" t="s">
        <v>241</v>
      </c>
      <c r="C14" s="205"/>
      <c r="D14" s="324"/>
      <c r="E14" s="287"/>
      <c r="F14" s="76"/>
      <c r="G14" s="204"/>
      <c r="H14" s="205" t="s">
        <v>241</v>
      </c>
      <c r="I14" s="324"/>
      <c r="J14" s="287"/>
      <c r="K14" s="327"/>
      <c r="L14" s="45"/>
    </row>
    <row r="15" spans="1:12" x14ac:dyDescent="0.25">
      <c r="A15" s="329"/>
      <c r="B15" s="222" t="s">
        <v>242</v>
      </c>
      <c r="C15" s="291" t="s">
        <v>243</v>
      </c>
      <c r="D15" s="291" t="s">
        <v>244</v>
      </c>
      <c r="E15" s="317" t="s">
        <v>245</v>
      </c>
      <c r="F15" s="292"/>
      <c r="G15" s="222" t="s">
        <v>242</v>
      </c>
      <c r="H15" s="291" t="s">
        <v>243</v>
      </c>
      <c r="I15" s="291" t="s">
        <v>244</v>
      </c>
      <c r="J15" s="317" t="s">
        <v>245</v>
      </c>
      <c r="K15" s="327"/>
      <c r="L15" s="45"/>
    </row>
    <row r="16" spans="1:12" x14ac:dyDescent="0.25">
      <c r="A16" s="329"/>
      <c r="B16" s="164" t="s">
        <v>239</v>
      </c>
      <c r="C16" s="318">
        <v>5</v>
      </c>
      <c r="D16" s="319">
        <v>1.5</v>
      </c>
      <c r="E16" s="320">
        <v>1.2</v>
      </c>
      <c r="F16" s="311"/>
      <c r="G16" s="164" t="s">
        <v>239</v>
      </c>
      <c r="H16" s="318">
        <v>9</v>
      </c>
      <c r="I16" s="319">
        <v>2.1</v>
      </c>
      <c r="J16" s="320">
        <v>1.3</v>
      </c>
      <c r="K16" s="327"/>
      <c r="L16" s="45"/>
    </row>
    <row r="17" spans="1:12" x14ac:dyDescent="0.25">
      <c r="A17" s="329"/>
      <c r="B17" s="166" t="s">
        <v>240</v>
      </c>
      <c r="C17" s="321">
        <v>1.2</v>
      </c>
      <c r="D17" s="322">
        <v>1.01</v>
      </c>
      <c r="E17" s="323">
        <v>1</v>
      </c>
      <c r="F17" s="311"/>
      <c r="G17" s="166" t="s">
        <v>240</v>
      </c>
      <c r="H17" s="321">
        <v>1.3</v>
      </c>
      <c r="I17" s="322">
        <v>1.01</v>
      </c>
      <c r="J17" s="323">
        <v>1</v>
      </c>
      <c r="K17" s="327"/>
      <c r="L17" s="45"/>
    </row>
    <row r="18" spans="1:12" x14ac:dyDescent="0.25">
      <c r="A18" s="329"/>
      <c r="B18" s="292"/>
      <c r="C18" s="311"/>
      <c r="D18" s="311"/>
      <c r="E18" s="311"/>
      <c r="F18" s="311"/>
      <c r="G18" s="292"/>
      <c r="H18" s="311"/>
      <c r="I18" s="311"/>
      <c r="J18" s="311"/>
      <c r="K18" s="327"/>
      <c r="L18" s="45"/>
    </row>
    <row r="19" spans="1:12" x14ac:dyDescent="0.25">
      <c r="A19" s="329"/>
      <c r="B19" s="325" t="s">
        <v>242</v>
      </c>
      <c r="C19" s="164" t="s">
        <v>246</v>
      </c>
      <c r="D19" s="68"/>
      <c r="E19" s="68"/>
      <c r="F19" s="68"/>
      <c r="G19" s="325"/>
      <c r="H19" s="164" t="s">
        <v>246</v>
      </c>
      <c r="I19" s="68"/>
      <c r="J19" s="68"/>
      <c r="K19" s="327"/>
      <c r="L19" s="45"/>
    </row>
    <row r="20" spans="1:12" x14ac:dyDescent="0.25">
      <c r="A20" s="329"/>
      <c r="B20" s="326"/>
      <c r="C20" s="166" t="s">
        <v>40</v>
      </c>
      <c r="D20" s="240"/>
      <c r="E20" s="240"/>
      <c r="F20" s="240"/>
      <c r="G20" s="326"/>
      <c r="H20" s="166" t="s">
        <v>40</v>
      </c>
      <c r="I20" s="240"/>
      <c r="J20" s="240"/>
      <c r="K20" s="327"/>
      <c r="L20" s="45"/>
    </row>
    <row r="21" spans="1:12" x14ac:dyDescent="0.25">
      <c r="A21" s="329"/>
      <c r="B21" s="164" t="s">
        <v>239</v>
      </c>
      <c r="C21" s="158">
        <v>15000</v>
      </c>
      <c r="D21" s="240"/>
      <c r="E21" s="240"/>
      <c r="F21" s="240"/>
      <c r="G21" s="164" t="s">
        <v>239</v>
      </c>
      <c r="H21" s="158">
        <v>10000</v>
      </c>
      <c r="I21" s="240"/>
      <c r="J21" s="240"/>
      <c r="K21" s="327"/>
      <c r="L21" s="45"/>
    </row>
    <row r="22" spans="1:12" x14ac:dyDescent="0.25">
      <c r="A22" s="329"/>
      <c r="B22" s="166" t="s">
        <v>240</v>
      </c>
      <c r="C22" s="160">
        <v>5000</v>
      </c>
      <c r="D22" s="240"/>
      <c r="E22" s="240"/>
      <c r="F22" s="240"/>
      <c r="G22" s="166" t="s">
        <v>240</v>
      </c>
      <c r="H22" s="160">
        <v>2500</v>
      </c>
      <c r="I22" s="240"/>
      <c r="J22" s="240"/>
      <c r="K22" s="327"/>
      <c r="L22" s="45"/>
    </row>
    <row r="23" spans="1:12" x14ac:dyDescent="0.25">
      <c r="A23" s="126"/>
      <c r="B23" s="26"/>
      <c r="C23" s="26"/>
      <c r="D23" s="26"/>
      <c r="E23" s="240"/>
      <c r="F23" s="240"/>
      <c r="G23" s="240"/>
      <c r="H23" s="240"/>
      <c r="I23" s="240"/>
      <c r="J23" s="240"/>
      <c r="K23" s="327"/>
      <c r="L23" s="45"/>
    </row>
    <row r="24" spans="1:12" x14ac:dyDescent="0.25">
      <c r="A24" s="35"/>
      <c r="B24" s="195" t="s">
        <v>247</v>
      </c>
      <c r="C24" s="26"/>
      <c r="D24" s="26"/>
      <c r="E24" s="240"/>
      <c r="F24" s="240"/>
      <c r="G24" s="240"/>
      <c r="H24" s="240"/>
      <c r="I24" s="240"/>
      <c r="J24" s="240"/>
      <c r="K24" s="327"/>
      <c r="L24" s="45"/>
    </row>
    <row r="25" spans="1:12" x14ac:dyDescent="0.25">
      <c r="A25" s="126"/>
      <c r="B25" s="26"/>
      <c r="C25" s="26"/>
      <c r="D25" s="26"/>
      <c r="E25" s="240"/>
      <c r="F25" s="240"/>
      <c r="G25" s="240"/>
      <c r="H25" s="240"/>
      <c r="I25" s="240"/>
      <c r="J25" s="240"/>
      <c r="K25" s="327"/>
      <c r="L25" s="45"/>
    </row>
    <row r="26" spans="1:12" x14ac:dyDescent="0.25">
      <c r="A26" s="35" t="s">
        <v>2</v>
      </c>
      <c r="B26" s="195" t="s">
        <v>248</v>
      </c>
      <c r="C26" s="26"/>
      <c r="D26" s="26"/>
      <c r="E26" s="240"/>
      <c r="F26" s="240"/>
      <c r="G26" s="240"/>
      <c r="H26" s="240"/>
      <c r="I26" s="240"/>
      <c r="J26" s="240"/>
      <c r="K26" s="327"/>
      <c r="L26" s="45"/>
    </row>
    <row r="27" spans="1:12" ht="15.75" thickBot="1" x14ac:dyDescent="0.3">
      <c r="A27" s="9">
        <f>INDEX('Point Grid'!$C$8:$I$31,MATCH($A$1,'Point Grid'!$A$8:$A$31,0),MATCH(A26,'Point Grid'!$C$7:$I$7,0))</f>
        <v>0.5</v>
      </c>
      <c r="B27" s="195" t="s">
        <v>249</v>
      </c>
      <c r="C27" s="26"/>
      <c r="D27" s="26"/>
      <c r="E27" s="240"/>
      <c r="F27" s="240"/>
      <c r="G27" s="240"/>
      <c r="H27" s="240"/>
      <c r="I27" s="240"/>
      <c r="J27" s="240"/>
      <c r="K27" s="327"/>
      <c r="L27" s="45"/>
    </row>
    <row r="28" spans="1:12" ht="15.75" thickBot="1" x14ac:dyDescent="0.3">
      <c r="A28" s="5"/>
      <c r="B28" s="26"/>
      <c r="C28" s="26"/>
      <c r="D28" s="26"/>
      <c r="E28" s="240"/>
      <c r="F28" s="240"/>
      <c r="G28" s="240"/>
      <c r="H28" s="240"/>
      <c r="I28" s="240"/>
      <c r="J28" s="240"/>
      <c r="K28" s="327"/>
      <c r="L28" s="45"/>
    </row>
    <row r="29" spans="1:12" x14ac:dyDescent="0.25">
      <c r="A29" s="30"/>
      <c r="B29" s="26"/>
      <c r="C29" s="26"/>
      <c r="D29" s="26"/>
      <c r="E29" s="240"/>
      <c r="F29" s="240"/>
      <c r="G29" s="240"/>
      <c r="H29" s="240"/>
      <c r="I29" s="240"/>
      <c r="J29" s="240"/>
      <c r="K29" s="327"/>
      <c r="L29" s="45"/>
    </row>
    <row r="30" spans="1:12" x14ac:dyDescent="0.25">
      <c r="A30" s="35" t="s">
        <v>3</v>
      </c>
      <c r="B30" s="26" t="s">
        <v>250</v>
      </c>
      <c r="C30" s="26"/>
      <c r="D30" s="26"/>
      <c r="E30" s="240"/>
      <c r="F30" s="240"/>
      <c r="G30" s="240"/>
      <c r="H30" s="240"/>
      <c r="I30" s="240"/>
      <c r="J30" s="240"/>
      <c r="K30" s="327"/>
      <c r="L30" s="45"/>
    </row>
    <row r="31" spans="1:12" ht="15.75" thickBot="1" x14ac:dyDescent="0.3">
      <c r="A31" s="9">
        <f>INDEX('Point Grid'!$C$8:$I$31,MATCH($A$1,'Point Grid'!$A$8:$A$31,0),MATCH(A30,'Point Grid'!$C$7:$I$7,0))</f>
        <v>0.5</v>
      </c>
      <c r="B31" s="39"/>
      <c r="C31" s="26"/>
      <c r="D31" s="26"/>
      <c r="E31" s="240"/>
      <c r="F31" s="240"/>
      <c r="G31" s="240"/>
      <c r="H31" s="240"/>
      <c r="I31" s="240"/>
      <c r="J31" s="240"/>
      <c r="K31" s="327"/>
      <c r="L31" s="45"/>
    </row>
    <row r="32" spans="1:12" ht="15.75" thickBot="1" x14ac:dyDescent="0.3">
      <c r="A32" s="5"/>
      <c r="B32" s="39"/>
      <c r="C32" s="39"/>
      <c r="D32" s="39"/>
      <c r="E32" s="68"/>
      <c r="F32" s="68"/>
      <c r="G32" s="68"/>
      <c r="H32" s="68"/>
      <c r="I32" s="68"/>
      <c r="J32" s="68"/>
      <c r="K32" s="328"/>
      <c r="L32" s="45"/>
    </row>
    <row r="33" spans="1:12" x14ac:dyDescent="0.25">
      <c r="A33" s="126"/>
      <c r="B33" s="39"/>
      <c r="C33" s="39"/>
      <c r="D33" s="39"/>
      <c r="E33" s="68"/>
      <c r="F33" s="68"/>
      <c r="G33" s="68"/>
      <c r="H33" s="68"/>
      <c r="I33" s="68"/>
      <c r="J33" s="68"/>
      <c r="K33" s="328"/>
      <c r="L33" s="45"/>
    </row>
    <row r="34" spans="1:12" x14ac:dyDescent="0.25">
      <c r="A34" s="35" t="s">
        <v>4</v>
      </c>
      <c r="B34" s="39" t="s">
        <v>251</v>
      </c>
      <c r="C34" s="39"/>
      <c r="D34" s="39"/>
      <c r="E34" s="68"/>
      <c r="F34" s="68"/>
      <c r="G34" s="68"/>
      <c r="H34" s="68"/>
      <c r="I34" s="68"/>
      <c r="J34" s="68"/>
      <c r="K34" s="328"/>
      <c r="L34" s="45"/>
    </row>
    <row r="35" spans="1:12" ht="15.75" thickBot="1" x14ac:dyDescent="0.3">
      <c r="A35" s="9">
        <f>INDEX('Point Grid'!$C$8:$I$31,MATCH($A$1,'Point Grid'!$A$8:$A$31,0),MATCH(A34,'Point Grid'!$C$7:$I$7,0))</f>
        <v>0.75</v>
      </c>
      <c r="B35" s="39" t="s">
        <v>252</v>
      </c>
      <c r="C35" s="39"/>
      <c r="D35" s="39"/>
      <c r="E35" s="68"/>
      <c r="F35" s="68"/>
      <c r="G35" s="68"/>
      <c r="H35" s="68"/>
      <c r="I35" s="68"/>
      <c r="J35" s="68"/>
      <c r="K35" s="328"/>
      <c r="L35" s="45"/>
    </row>
    <row r="36" spans="1:12" ht="15.75" thickBot="1" x14ac:dyDescent="0.3">
      <c r="A36" s="5"/>
      <c r="B36" s="39"/>
      <c r="C36" s="39"/>
      <c r="D36" s="39"/>
      <c r="E36" s="68"/>
      <c r="F36" s="68"/>
      <c r="G36" s="68"/>
      <c r="H36" s="68"/>
      <c r="I36" s="68"/>
      <c r="J36" s="68"/>
      <c r="K36" s="328"/>
      <c r="L36" s="45"/>
    </row>
    <row r="37" spans="1:12" ht="15.75" thickBot="1" x14ac:dyDescent="0.3">
      <c r="A37" s="127"/>
      <c r="B37" s="271"/>
      <c r="C37" s="271"/>
      <c r="D37" s="271"/>
      <c r="E37" s="309"/>
      <c r="F37" s="309"/>
      <c r="G37" s="309"/>
      <c r="H37" s="309"/>
      <c r="I37" s="309"/>
      <c r="J37" s="309"/>
      <c r="K37" s="330"/>
      <c r="L37" s="45"/>
    </row>
    <row r="38" spans="1:12" x14ac:dyDescent="0.25">
      <c r="B38" s="45"/>
      <c r="C38" s="45"/>
      <c r="D38" s="45"/>
      <c r="E38" s="67"/>
      <c r="F38" s="67"/>
      <c r="G38" s="67"/>
      <c r="H38" s="67"/>
      <c r="I38" s="67"/>
      <c r="J38" s="67"/>
      <c r="K38" s="67"/>
      <c r="L38" s="45"/>
    </row>
    <row r="39" spans="1:12" x14ac:dyDescent="0.25">
      <c r="B39" s="45"/>
      <c r="C39" s="45"/>
      <c r="D39" s="45"/>
      <c r="E39" s="67"/>
      <c r="F39" s="67"/>
      <c r="G39" s="67"/>
      <c r="H39" s="67"/>
      <c r="I39" s="67"/>
      <c r="J39" s="67"/>
      <c r="K39" s="67"/>
      <c r="L39" s="45"/>
    </row>
    <row r="40" spans="1:12" x14ac:dyDescent="0.25">
      <c r="B40" s="45"/>
      <c r="C40" s="45"/>
      <c r="D40" s="45"/>
      <c r="E40" s="67"/>
      <c r="F40" s="67"/>
      <c r="G40" s="67"/>
      <c r="H40" s="67"/>
      <c r="I40" s="67"/>
      <c r="J40" s="67"/>
      <c r="K40" s="67"/>
      <c r="L40" s="45"/>
    </row>
    <row r="41" spans="1:12" x14ac:dyDescent="0.25">
      <c r="B41" s="45"/>
      <c r="C41" s="45"/>
      <c r="D41" s="45"/>
      <c r="E41" s="67"/>
      <c r="F41" s="67"/>
      <c r="G41" s="67"/>
      <c r="H41" s="67"/>
      <c r="I41" s="67"/>
      <c r="J41" s="67"/>
      <c r="K41" s="67"/>
      <c r="L41" s="45"/>
    </row>
    <row r="42" spans="1:12" x14ac:dyDescent="0.25">
      <c r="B42" s="45"/>
      <c r="C42" s="45"/>
      <c r="D42" s="45"/>
      <c r="E42" s="67"/>
      <c r="F42" s="67"/>
      <c r="G42" s="67"/>
      <c r="H42" s="67"/>
      <c r="I42" s="67"/>
      <c r="J42" s="67"/>
      <c r="K42" s="67"/>
      <c r="L42" s="45"/>
    </row>
    <row r="43" spans="1:12" x14ac:dyDescent="0.25">
      <c r="B43" s="45"/>
      <c r="C43" s="45"/>
      <c r="D43" s="45"/>
      <c r="E43" s="67"/>
      <c r="F43" s="67"/>
      <c r="G43" s="67"/>
      <c r="H43" s="67"/>
      <c r="I43" s="67"/>
      <c r="J43" s="67"/>
      <c r="K43" s="67"/>
      <c r="L43" s="45"/>
    </row>
    <row r="44" spans="1:12" x14ac:dyDescent="0.25">
      <c r="B44" s="45"/>
      <c r="C44" s="45"/>
      <c r="D44" s="45"/>
      <c r="E44" s="67"/>
      <c r="F44" s="67"/>
      <c r="G44" s="67"/>
      <c r="H44" s="67"/>
      <c r="I44" s="67"/>
      <c r="J44" s="67"/>
      <c r="K44" s="67"/>
      <c r="L44" s="45"/>
    </row>
    <row r="45" spans="1:12" x14ac:dyDescent="0.25">
      <c r="B45" s="45"/>
      <c r="C45" s="45"/>
      <c r="D45" s="45"/>
      <c r="E45" s="67"/>
      <c r="F45" s="67"/>
      <c r="G45" s="67"/>
      <c r="H45" s="67"/>
      <c r="I45" s="67"/>
      <c r="J45" s="67"/>
      <c r="K45" s="67"/>
      <c r="L45" s="45"/>
    </row>
    <row r="46" spans="1:12" x14ac:dyDescent="0.25">
      <c r="B46" s="45"/>
      <c r="C46" s="45"/>
      <c r="D46" s="45"/>
      <c r="E46" s="67"/>
      <c r="F46" s="67"/>
      <c r="G46" s="67"/>
      <c r="H46" s="67"/>
      <c r="I46" s="67"/>
      <c r="J46" s="67"/>
      <c r="K46" s="67"/>
      <c r="L46" s="45"/>
    </row>
    <row r="47" spans="1:12" x14ac:dyDescent="0.25">
      <c r="B47" s="45"/>
      <c r="C47" s="45"/>
      <c r="D47" s="45"/>
      <c r="E47" s="67"/>
      <c r="F47" s="67"/>
      <c r="G47" s="67"/>
      <c r="H47" s="67"/>
      <c r="I47" s="67"/>
      <c r="J47" s="67"/>
      <c r="K47" s="67"/>
      <c r="L47" s="45"/>
    </row>
    <row r="48" spans="1:12" x14ac:dyDescent="0.25">
      <c r="B48" s="45"/>
      <c r="C48" s="45"/>
      <c r="D48" s="45"/>
      <c r="E48" s="67"/>
      <c r="F48" s="67"/>
      <c r="G48" s="67"/>
      <c r="H48" s="67"/>
      <c r="I48" s="67"/>
      <c r="J48" s="67"/>
      <c r="K48" s="67"/>
      <c r="L48" s="45"/>
    </row>
    <row r="49" spans="2:12" x14ac:dyDescent="0.25">
      <c r="B49" s="45"/>
      <c r="C49" s="45"/>
      <c r="D49" s="45"/>
      <c r="E49" s="67"/>
      <c r="F49" s="67"/>
      <c r="G49" s="67"/>
      <c r="H49" s="67"/>
      <c r="I49" s="67"/>
      <c r="J49" s="67"/>
      <c r="K49" s="67"/>
      <c r="L49" s="45"/>
    </row>
    <row r="50" spans="2:12" x14ac:dyDescent="0.25">
      <c r="B50" s="45"/>
      <c r="C50" s="45"/>
      <c r="D50" s="45"/>
      <c r="E50" s="67"/>
      <c r="F50" s="67"/>
      <c r="G50" s="67"/>
      <c r="H50" s="67"/>
      <c r="I50" s="67"/>
      <c r="J50" s="67"/>
      <c r="K50" s="67"/>
      <c r="L50" s="45"/>
    </row>
    <row r="51" spans="2:12" x14ac:dyDescent="0.25">
      <c r="B51" s="45"/>
      <c r="C51" s="45"/>
      <c r="D51" s="45"/>
      <c r="E51" s="67"/>
      <c r="F51" s="67"/>
      <c r="G51" s="67"/>
      <c r="H51" s="67"/>
      <c r="I51" s="67"/>
      <c r="J51" s="67"/>
      <c r="K51" s="67"/>
      <c r="L51" s="45"/>
    </row>
    <row r="52" spans="2:12" x14ac:dyDescent="0.25">
      <c r="B52" s="45"/>
      <c r="C52" s="45"/>
      <c r="D52" s="45"/>
      <c r="E52" s="67"/>
      <c r="F52" s="67"/>
      <c r="G52" s="67"/>
      <c r="H52" s="67"/>
      <c r="I52" s="67"/>
      <c r="J52" s="67"/>
      <c r="K52" s="67"/>
      <c r="L52" s="45"/>
    </row>
    <row r="53" spans="2:12" x14ac:dyDescent="0.25">
      <c r="B53" s="45"/>
      <c r="C53" s="45"/>
      <c r="D53" s="45"/>
      <c r="E53" s="67"/>
      <c r="F53" s="67"/>
      <c r="G53" s="67"/>
      <c r="H53" s="67"/>
      <c r="I53" s="67"/>
      <c r="J53" s="67"/>
      <c r="K53" s="67"/>
      <c r="L53" s="45"/>
    </row>
    <row r="54" spans="2:12" x14ac:dyDescent="0.25">
      <c r="B54" s="45"/>
      <c r="C54" s="45"/>
      <c r="D54" s="45"/>
      <c r="E54" s="67"/>
      <c r="F54" s="67"/>
      <c r="G54" s="67"/>
      <c r="H54" s="67"/>
      <c r="I54" s="67"/>
      <c r="J54" s="67"/>
      <c r="K54" s="67"/>
      <c r="L54" s="45"/>
    </row>
    <row r="55" spans="2:12" x14ac:dyDescent="0.25">
      <c r="B55" s="45"/>
      <c r="C55" s="45"/>
      <c r="D55" s="45"/>
      <c r="E55" s="67"/>
      <c r="F55" s="67"/>
      <c r="G55" s="67"/>
      <c r="H55" s="67"/>
      <c r="I55" s="67"/>
      <c r="J55" s="67"/>
      <c r="K55" s="67"/>
      <c r="L55" s="45"/>
    </row>
    <row r="56" spans="2:12" x14ac:dyDescent="0.25">
      <c r="B56" s="45"/>
      <c r="C56" s="45"/>
      <c r="D56" s="45"/>
      <c r="E56" s="67"/>
      <c r="F56" s="67"/>
      <c r="G56" s="67"/>
      <c r="H56" s="67"/>
      <c r="I56" s="67"/>
      <c r="J56" s="67"/>
      <c r="K56" s="67"/>
      <c r="L56" s="45"/>
    </row>
  </sheetData>
  <mergeCells count="1">
    <mergeCell ref="J1:K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N55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3.42578125" style="29" customWidth="1"/>
    <col min="3" max="7" width="8.42578125" style="29" customWidth="1"/>
    <col min="8" max="8" width="10.140625" style="29" customWidth="1"/>
    <col min="9" max="12" width="8.42578125" style="29" customWidth="1"/>
    <col min="13" max="13" width="12" style="29" customWidth="1"/>
    <col min="14" max="16384" width="9.140625" style="29"/>
  </cols>
  <sheetData>
    <row r="1" spans="1:14" x14ac:dyDescent="0.25">
      <c r="A1" s="7">
        <v>14</v>
      </c>
      <c r="B1" s="40" t="s">
        <v>12</v>
      </c>
      <c r="C1" s="28"/>
      <c r="D1" s="28"/>
      <c r="E1" s="28"/>
      <c r="F1" s="28"/>
      <c r="G1" s="28"/>
      <c r="H1" s="28"/>
      <c r="I1" s="28"/>
      <c r="J1" s="28"/>
      <c r="K1" s="28"/>
      <c r="L1" s="584" t="s">
        <v>29</v>
      </c>
      <c r="M1" s="600"/>
    </row>
    <row r="2" spans="1:14" x14ac:dyDescent="0.25">
      <c r="A2" s="30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31"/>
    </row>
    <row r="3" spans="1:14" x14ac:dyDescent="0.25">
      <c r="A3" s="8" t="s">
        <v>13</v>
      </c>
      <c r="B3" s="50" t="s">
        <v>254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331"/>
    </row>
    <row r="4" spans="1:14" ht="15.75" thickBot="1" x14ac:dyDescent="0.3">
      <c r="A4" s="9">
        <f>INDEX('Point Grid'!B:B,MATCH($A$1,'Point Grid'!A:A,0))</f>
        <v>1.25</v>
      </c>
      <c r="B4" s="132"/>
      <c r="C4" s="50"/>
      <c r="D4" s="50"/>
      <c r="E4" s="50"/>
      <c r="F4" s="50"/>
      <c r="G4" s="50"/>
      <c r="H4" s="50"/>
      <c r="I4" s="50"/>
      <c r="J4" s="50"/>
      <c r="K4" s="50"/>
      <c r="L4" s="50"/>
      <c r="M4" s="331"/>
    </row>
    <row r="5" spans="1:14" ht="15.75" thickBot="1" x14ac:dyDescent="0.3">
      <c r="A5" s="5"/>
      <c r="B5" s="301" t="s">
        <v>255</v>
      </c>
      <c r="C5" s="231"/>
      <c r="D5" s="301"/>
      <c r="E5" s="301"/>
      <c r="F5" s="302"/>
      <c r="G5" s="50"/>
      <c r="H5" s="300" t="s">
        <v>257</v>
      </c>
      <c r="I5" s="231"/>
      <c r="J5" s="301"/>
      <c r="K5" s="301"/>
      <c r="L5" s="302"/>
      <c r="M5" s="331"/>
      <c r="N5" s="45"/>
    </row>
    <row r="6" spans="1:14" x14ac:dyDescent="0.25">
      <c r="A6" s="35"/>
      <c r="B6" s="238" t="s">
        <v>33</v>
      </c>
      <c r="C6" s="339"/>
      <c r="D6" s="340"/>
      <c r="E6" s="340"/>
      <c r="F6" s="341"/>
      <c r="G6" s="50"/>
      <c r="H6" s="238" t="s">
        <v>33</v>
      </c>
      <c r="I6" s="339"/>
      <c r="J6" s="340"/>
      <c r="K6" s="340"/>
      <c r="L6" s="341"/>
      <c r="M6" s="331"/>
      <c r="N6" s="45"/>
    </row>
    <row r="7" spans="1:14" x14ac:dyDescent="0.25">
      <c r="A7" s="9"/>
      <c r="B7" s="241" t="s">
        <v>34</v>
      </c>
      <c r="C7" s="342">
        <v>12</v>
      </c>
      <c r="D7" s="343">
        <v>24</v>
      </c>
      <c r="E7" s="343">
        <v>36</v>
      </c>
      <c r="F7" s="344">
        <v>48</v>
      </c>
      <c r="G7" s="50"/>
      <c r="H7" s="241" t="s">
        <v>34</v>
      </c>
      <c r="I7" s="342">
        <v>12</v>
      </c>
      <c r="J7" s="343">
        <v>24</v>
      </c>
      <c r="K7" s="343">
        <v>36</v>
      </c>
      <c r="L7" s="344">
        <v>48</v>
      </c>
      <c r="M7" s="331"/>
      <c r="N7" s="45"/>
    </row>
    <row r="8" spans="1:14" x14ac:dyDescent="0.25">
      <c r="A8" s="126"/>
      <c r="B8" s="352">
        <v>2015</v>
      </c>
      <c r="C8" s="346">
        <v>550</v>
      </c>
      <c r="D8" s="346">
        <v>1100</v>
      </c>
      <c r="E8" s="346">
        <v>1300</v>
      </c>
      <c r="F8" s="347">
        <v>1800</v>
      </c>
      <c r="G8" s="56"/>
      <c r="H8" s="352">
        <v>2015</v>
      </c>
      <c r="I8" s="346">
        <v>400</v>
      </c>
      <c r="J8" s="346">
        <v>800</v>
      </c>
      <c r="K8" s="346">
        <v>1200</v>
      </c>
      <c r="L8" s="347">
        <v>1500</v>
      </c>
      <c r="M8" s="331"/>
      <c r="N8" s="45"/>
    </row>
    <row r="9" spans="1:14" x14ac:dyDescent="0.25">
      <c r="A9" s="126"/>
      <c r="B9" s="249">
        <v>2016</v>
      </c>
      <c r="C9" s="336">
        <v>575</v>
      </c>
      <c r="D9" s="337">
        <v>1150</v>
      </c>
      <c r="E9" s="337">
        <v>1500</v>
      </c>
      <c r="F9" s="348"/>
      <c r="G9" s="332"/>
      <c r="H9" s="249">
        <v>2016</v>
      </c>
      <c r="I9" s="336">
        <v>420</v>
      </c>
      <c r="J9" s="337">
        <v>835</v>
      </c>
      <c r="K9" s="337">
        <v>1250</v>
      </c>
      <c r="L9" s="348"/>
      <c r="M9" s="331"/>
      <c r="N9" s="45"/>
    </row>
    <row r="10" spans="1:14" x14ac:dyDescent="0.25">
      <c r="A10" s="35"/>
      <c r="B10" s="115">
        <v>2017</v>
      </c>
      <c r="C10" s="338">
        <v>600</v>
      </c>
      <c r="D10" s="338">
        <v>1300</v>
      </c>
      <c r="E10" s="338"/>
      <c r="F10" s="349"/>
      <c r="G10" s="333"/>
      <c r="H10" s="115">
        <v>2017</v>
      </c>
      <c r="I10" s="338">
        <v>440</v>
      </c>
      <c r="J10" s="338">
        <v>875</v>
      </c>
      <c r="K10" s="338"/>
      <c r="L10" s="349"/>
      <c r="M10" s="331"/>
      <c r="N10" s="45"/>
    </row>
    <row r="11" spans="1:14" x14ac:dyDescent="0.25">
      <c r="A11" s="9"/>
      <c r="B11" s="353">
        <v>2018</v>
      </c>
      <c r="C11" s="350">
        <v>700</v>
      </c>
      <c r="D11" s="350"/>
      <c r="E11" s="350"/>
      <c r="F11" s="351"/>
      <c r="G11" s="56"/>
      <c r="H11" s="353">
        <v>2018</v>
      </c>
      <c r="I11" s="350">
        <v>460</v>
      </c>
      <c r="J11" s="350"/>
      <c r="K11" s="350"/>
      <c r="L11" s="351"/>
      <c r="M11" s="331"/>
      <c r="N11" s="45"/>
    </row>
    <row r="12" spans="1:14" x14ac:dyDescent="0.25">
      <c r="A12" s="94"/>
      <c r="B12" s="59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331"/>
      <c r="N12" s="45"/>
    </row>
    <row r="13" spans="1:14" x14ac:dyDescent="0.25">
      <c r="A13" s="30"/>
      <c r="B13" s="132" t="s">
        <v>258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31"/>
      <c r="N13" s="45"/>
    </row>
    <row r="14" spans="1:14" x14ac:dyDescent="0.25">
      <c r="A14" s="3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1"/>
      <c r="N14" s="45"/>
    </row>
    <row r="15" spans="1:14" x14ac:dyDescent="0.25">
      <c r="A15" s="9"/>
      <c r="B15" s="56" t="s">
        <v>256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331"/>
      <c r="N15" s="45"/>
    </row>
    <row r="16" spans="1:14" x14ac:dyDescent="0.25">
      <c r="A16" s="94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31"/>
      <c r="N16" s="45"/>
    </row>
    <row r="17" spans="1:14" x14ac:dyDescent="0.25">
      <c r="A17" s="30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1"/>
      <c r="N17" s="45"/>
    </row>
    <row r="18" spans="1:14" x14ac:dyDescent="0.25">
      <c r="A18" s="30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331"/>
      <c r="N18" s="45"/>
    </row>
    <row r="19" spans="1:14" x14ac:dyDescent="0.25">
      <c r="A19" s="3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331"/>
      <c r="N19" s="45"/>
    </row>
    <row r="20" spans="1:14" ht="15.75" thickBot="1" x14ac:dyDescent="0.3">
      <c r="A20" s="127"/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5"/>
      <c r="N20" s="45"/>
    </row>
    <row r="21" spans="1:14" x14ac:dyDescent="0.25">
      <c r="B21" s="334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45"/>
    </row>
    <row r="22" spans="1:14" x14ac:dyDescent="0.25"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45"/>
    </row>
    <row r="23" spans="1:14" x14ac:dyDescent="0.25"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45"/>
    </row>
    <row r="24" spans="1:14" x14ac:dyDescent="0.25"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45"/>
    </row>
    <row r="25" spans="1:14" x14ac:dyDescent="0.25"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45"/>
    </row>
    <row r="26" spans="1:14" x14ac:dyDescent="0.25"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45"/>
    </row>
    <row r="27" spans="1:14" x14ac:dyDescent="0.25">
      <c r="B27" s="334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45"/>
    </row>
    <row r="28" spans="1:14" x14ac:dyDescent="0.25"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45"/>
    </row>
    <row r="29" spans="1:14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2:14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2:14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2:14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2:14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2:14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2:14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2:14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2:14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</row>
    <row r="41" spans="2:14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2:14" x14ac:dyDescent="0.25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2:14" x14ac:dyDescent="0.25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</row>
    <row r="44" spans="2:14" x14ac:dyDescent="0.25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2:14" x14ac:dyDescent="0.25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4" x14ac:dyDescent="0.25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4" x14ac:dyDescent="0.2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2:14" x14ac:dyDescent="0.25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  <row r="49" spans="2:14" x14ac:dyDescent="0.2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</row>
    <row r="50" spans="2:14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</row>
    <row r="51" spans="2:14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</row>
    <row r="52" spans="2:14" x14ac:dyDescent="0.2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2:14" x14ac:dyDescent="0.2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2:14" x14ac:dyDescent="0.2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2:14" x14ac:dyDescent="0.2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</sheetData>
  <mergeCells count="1">
    <mergeCell ref="L1:M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102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3.42578125" style="29" customWidth="1"/>
    <col min="10" max="10" width="10.7109375" style="29" customWidth="1"/>
    <col min="11" max="16384" width="9.140625" style="29"/>
  </cols>
  <sheetData>
    <row r="1" spans="1:10" x14ac:dyDescent="0.25">
      <c r="A1" s="7">
        <v>15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26" t="s">
        <v>259</v>
      </c>
      <c r="C3" s="26"/>
      <c r="D3" s="26"/>
      <c r="E3" s="26"/>
      <c r="F3" s="26"/>
      <c r="G3" s="26"/>
      <c r="H3" s="26"/>
      <c r="I3" s="31"/>
    </row>
    <row r="4" spans="1:10" x14ac:dyDescent="0.25">
      <c r="A4" s="9">
        <f>INDEX('Point Grid'!B:B,MATCH($A$1,'Point Grid'!A:A,0))</f>
        <v>2.25</v>
      </c>
      <c r="B4" s="26"/>
      <c r="C4" s="26"/>
      <c r="D4" s="26"/>
      <c r="E4" s="26"/>
      <c r="F4" s="26"/>
      <c r="G4" s="26"/>
      <c r="H4" s="26"/>
      <c r="I4" s="31"/>
    </row>
    <row r="5" spans="1:10" x14ac:dyDescent="0.25">
      <c r="A5" s="126"/>
      <c r="B5" s="363" t="s">
        <v>33</v>
      </c>
      <c r="C5" s="367" t="s">
        <v>260</v>
      </c>
      <c r="D5" s="368"/>
      <c r="E5" s="369"/>
      <c r="F5" s="370"/>
      <c r="G5" s="46"/>
      <c r="H5" s="96"/>
      <c r="I5" s="31"/>
      <c r="J5" s="45"/>
    </row>
    <row r="6" spans="1:10" x14ac:dyDescent="0.25">
      <c r="A6" s="126"/>
      <c r="B6" s="254" t="s">
        <v>34</v>
      </c>
      <c r="C6" s="278">
        <v>12</v>
      </c>
      <c r="D6" s="371">
        <v>24</v>
      </c>
      <c r="E6" s="371">
        <v>36</v>
      </c>
      <c r="F6" s="277">
        <v>48</v>
      </c>
      <c r="G6" s="295"/>
      <c r="H6" s="101"/>
      <c r="I6" s="31"/>
      <c r="J6" s="45"/>
    </row>
    <row r="7" spans="1:10" x14ac:dyDescent="0.25">
      <c r="A7" s="30"/>
      <c r="B7" s="364">
        <v>2015</v>
      </c>
      <c r="C7" s="372">
        <v>250</v>
      </c>
      <c r="D7" s="346">
        <v>238</v>
      </c>
      <c r="E7" s="373">
        <v>245</v>
      </c>
      <c r="F7" s="374">
        <v>260</v>
      </c>
      <c r="G7" s="333"/>
      <c r="H7" s="60"/>
      <c r="I7" s="31"/>
      <c r="J7" s="45"/>
    </row>
    <row r="8" spans="1:10" x14ac:dyDescent="0.25">
      <c r="A8" s="30"/>
      <c r="B8" s="365">
        <v>2016</v>
      </c>
      <c r="C8" s="375">
        <v>275</v>
      </c>
      <c r="D8" s="190">
        <v>270</v>
      </c>
      <c r="E8" s="338">
        <v>278</v>
      </c>
      <c r="F8" s="349"/>
      <c r="G8" s="333"/>
      <c r="H8" s="60"/>
      <c r="I8" s="31"/>
      <c r="J8" s="45"/>
    </row>
    <row r="9" spans="1:10" x14ac:dyDescent="0.25">
      <c r="A9" s="30"/>
      <c r="B9" s="365">
        <v>2017</v>
      </c>
      <c r="C9" s="375">
        <v>323</v>
      </c>
      <c r="D9" s="190">
        <v>320</v>
      </c>
      <c r="E9" s="338"/>
      <c r="F9" s="349"/>
      <c r="G9" s="333"/>
      <c r="H9" s="60"/>
      <c r="I9" s="31"/>
      <c r="J9" s="45"/>
    </row>
    <row r="10" spans="1:10" x14ac:dyDescent="0.25">
      <c r="A10" s="30"/>
      <c r="B10" s="366">
        <v>2018</v>
      </c>
      <c r="C10" s="376">
        <v>375</v>
      </c>
      <c r="D10" s="350"/>
      <c r="E10" s="377"/>
      <c r="F10" s="378"/>
      <c r="G10" s="333"/>
      <c r="H10" s="60"/>
      <c r="I10" s="31"/>
      <c r="J10" s="45"/>
    </row>
    <row r="11" spans="1:10" x14ac:dyDescent="0.25">
      <c r="A11" s="30"/>
      <c r="B11" s="361"/>
      <c r="C11" s="359"/>
      <c r="D11" s="335"/>
      <c r="E11" s="333"/>
      <c r="F11" s="333"/>
      <c r="G11" s="333"/>
      <c r="H11" s="60"/>
      <c r="I11" s="31"/>
      <c r="J11" s="45"/>
    </row>
    <row r="12" spans="1:10" x14ac:dyDescent="0.25">
      <c r="A12" s="30"/>
      <c r="B12" s="363" t="s">
        <v>33</v>
      </c>
      <c r="C12" s="367" t="s">
        <v>261</v>
      </c>
      <c r="D12" s="368"/>
      <c r="E12" s="369"/>
      <c r="F12" s="370"/>
      <c r="G12" s="333"/>
      <c r="H12" s="60"/>
      <c r="I12" s="31"/>
      <c r="J12" s="45"/>
    </row>
    <row r="13" spans="1:10" x14ac:dyDescent="0.25">
      <c r="A13" s="30"/>
      <c r="B13" s="254" t="s">
        <v>34</v>
      </c>
      <c r="C13" s="278">
        <v>12</v>
      </c>
      <c r="D13" s="371">
        <v>24</v>
      </c>
      <c r="E13" s="371">
        <v>36</v>
      </c>
      <c r="F13" s="277">
        <v>48</v>
      </c>
      <c r="G13" s="333"/>
      <c r="H13" s="60"/>
      <c r="I13" s="31"/>
      <c r="J13" s="45"/>
    </row>
    <row r="14" spans="1:10" x14ac:dyDescent="0.25">
      <c r="A14" s="30"/>
      <c r="B14" s="364">
        <v>2015</v>
      </c>
      <c r="C14" s="372">
        <v>1250</v>
      </c>
      <c r="D14" s="346">
        <v>1280</v>
      </c>
      <c r="E14" s="373">
        <v>1325</v>
      </c>
      <c r="F14" s="374">
        <v>1430</v>
      </c>
      <c r="G14" s="333"/>
      <c r="H14" s="60"/>
      <c r="I14" s="31"/>
      <c r="J14" s="45"/>
    </row>
    <row r="15" spans="1:10" x14ac:dyDescent="0.25">
      <c r="A15" s="30"/>
      <c r="B15" s="365">
        <v>2016</v>
      </c>
      <c r="C15" s="375">
        <v>1365</v>
      </c>
      <c r="D15" s="190">
        <v>1395</v>
      </c>
      <c r="E15" s="338">
        <v>1450</v>
      </c>
      <c r="F15" s="349"/>
      <c r="G15" s="333"/>
      <c r="H15" s="60"/>
      <c r="I15" s="31"/>
      <c r="J15" s="45"/>
    </row>
    <row r="16" spans="1:10" x14ac:dyDescent="0.25">
      <c r="A16" s="30"/>
      <c r="B16" s="365">
        <v>2017</v>
      </c>
      <c r="C16" s="375">
        <v>1625</v>
      </c>
      <c r="D16" s="190">
        <v>1675</v>
      </c>
      <c r="E16" s="338"/>
      <c r="F16" s="349"/>
      <c r="G16" s="333"/>
      <c r="H16" s="60"/>
      <c r="I16" s="31"/>
      <c r="J16" s="45"/>
    </row>
    <row r="17" spans="1:10" x14ac:dyDescent="0.25">
      <c r="A17" s="30"/>
      <c r="B17" s="366">
        <v>2018</v>
      </c>
      <c r="C17" s="376">
        <v>1900</v>
      </c>
      <c r="D17" s="350"/>
      <c r="E17" s="377"/>
      <c r="F17" s="378"/>
      <c r="G17" s="333"/>
      <c r="H17" s="60"/>
      <c r="I17" s="31"/>
      <c r="J17" s="45"/>
    </row>
    <row r="18" spans="1:10" x14ac:dyDescent="0.25">
      <c r="A18" s="30"/>
      <c r="B18" s="362"/>
      <c r="C18" s="335"/>
      <c r="D18" s="335"/>
      <c r="E18" s="335"/>
      <c r="F18" s="335"/>
      <c r="G18" s="333"/>
      <c r="H18" s="48"/>
      <c r="I18" s="31"/>
      <c r="J18" s="45"/>
    </row>
    <row r="19" spans="1:10" x14ac:dyDescent="0.25">
      <c r="A19" s="30"/>
      <c r="B19" s="379" t="s">
        <v>33</v>
      </c>
      <c r="C19" s="381" t="s">
        <v>262</v>
      </c>
      <c r="D19" s="382"/>
      <c r="E19" s="383"/>
      <c r="F19" s="48"/>
      <c r="G19" s="333"/>
      <c r="H19" s="48"/>
      <c r="I19" s="31"/>
      <c r="J19" s="45"/>
    </row>
    <row r="20" spans="1:10" x14ac:dyDescent="0.25">
      <c r="A20" s="30"/>
      <c r="B20" s="380" t="s">
        <v>34</v>
      </c>
      <c r="C20" s="384" t="s">
        <v>263</v>
      </c>
      <c r="D20" s="350" t="s">
        <v>264</v>
      </c>
      <c r="E20" s="351" t="s">
        <v>265</v>
      </c>
      <c r="F20" s="190"/>
      <c r="G20" s="333"/>
      <c r="H20" s="48"/>
      <c r="I20" s="31"/>
      <c r="J20" s="45"/>
    </row>
    <row r="21" spans="1:10" x14ac:dyDescent="0.25">
      <c r="A21" s="30"/>
      <c r="B21" s="379">
        <v>2015</v>
      </c>
      <c r="C21" s="385">
        <v>0.95199999999999996</v>
      </c>
      <c r="D21" s="386">
        <v>1.0289999999999999</v>
      </c>
      <c r="E21" s="387">
        <v>1.0609999999999999</v>
      </c>
      <c r="F21" s="190"/>
      <c r="G21" s="333"/>
      <c r="H21" s="48"/>
      <c r="I21" s="31"/>
      <c r="J21" s="45"/>
    </row>
    <row r="22" spans="1:10" x14ac:dyDescent="0.25">
      <c r="A22" s="126"/>
      <c r="B22" s="393">
        <v>2016</v>
      </c>
      <c r="C22" s="388">
        <v>0.98199999999999998</v>
      </c>
      <c r="D22" s="360">
        <v>1.03</v>
      </c>
      <c r="E22" s="389"/>
      <c r="F22" s="190"/>
      <c r="G22" s="335"/>
      <c r="H22" s="48"/>
      <c r="I22" s="31"/>
      <c r="J22" s="45"/>
    </row>
    <row r="23" spans="1:10" x14ac:dyDescent="0.25">
      <c r="A23" s="35"/>
      <c r="B23" s="380">
        <v>2017</v>
      </c>
      <c r="C23" s="390">
        <v>0.99099999999999999</v>
      </c>
      <c r="D23" s="391"/>
      <c r="E23" s="392"/>
      <c r="F23" s="190"/>
      <c r="G23" s="335"/>
      <c r="H23" s="48"/>
      <c r="I23" s="31"/>
      <c r="J23" s="45"/>
    </row>
    <row r="24" spans="1:10" x14ac:dyDescent="0.25">
      <c r="A24" s="35"/>
      <c r="B24" s="335"/>
      <c r="C24" s="335"/>
      <c r="D24" s="335"/>
      <c r="E24" s="335"/>
      <c r="F24" s="335"/>
      <c r="G24" s="335"/>
      <c r="H24" s="48"/>
      <c r="I24" s="31"/>
      <c r="J24" s="45"/>
    </row>
    <row r="25" spans="1:10" x14ac:dyDescent="0.25">
      <c r="A25" s="35"/>
      <c r="B25" s="400">
        <v>700000</v>
      </c>
      <c r="C25" s="397" t="s">
        <v>266</v>
      </c>
      <c r="D25" s="398"/>
      <c r="E25" s="399"/>
      <c r="F25" s="335"/>
      <c r="G25" s="335"/>
      <c r="H25" s="48"/>
      <c r="I25" s="31"/>
      <c r="J25" s="45"/>
    </row>
    <row r="26" spans="1:10" x14ac:dyDescent="0.25">
      <c r="A26" s="35"/>
      <c r="B26" s="56"/>
      <c r="C26" s="56"/>
      <c r="D26" s="56"/>
      <c r="E26" s="56"/>
      <c r="F26" s="56"/>
      <c r="G26" s="356"/>
      <c r="H26" s="48"/>
      <c r="I26" s="31"/>
      <c r="J26" s="45"/>
    </row>
    <row r="27" spans="1:10" x14ac:dyDescent="0.25">
      <c r="A27" s="35"/>
      <c r="B27" s="56" t="s">
        <v>126</v>
      </c>
      <c r="C27" s="48"/>
      <c r="D27" s="48"/>
      <c r="E27" s="48"/>
      <c r="F27" s="48"/>
      <c r="G27" s="120"/>
      <c r="H27" s="48"/>
      <c r="I27" s="31"/>
      <c r="J27" s="45"/>
    </row>
    <row r="28" spans="1:10" x14ac:dyDescent="0.25">
      <c r="A28" s="35"/>
      <c r="B28" s="48"/>
      <c r="C28" s="48"/>
      <c r="D28" s="48"/>
      <c r="E28" s="48"/>
      <c r="F28" s="48"/>
      <c r="G28" s="120"/>
      <c r="H28" s="48"/>
      <c r="I28" s="31"/>
      <c r="J28" s="45"/>
    </row>
    <row r="29" spans="1:10" x14ac:dyDescent="0.25">
      <c r="A29" s="35" t="s">
        <v>2</v>
      </c>
      <c r="B29" s="48" t="s">
        <v>267</v>
      </c>
      <c r="C29" s="48"/>
      <c r="D29" s="48"/>
      <c r="E29" s="48"/>
      <c r="F29" s="48"/>
      <c r="G29" s="120"/>
      <c r="H29" s="48"/>
      <c r="I29" s="31"/>
      <c r="J29" s="45"/>
    </row>
    <row r="30" spans="1:10" ht="15.75" thickBot="1" x14ac:dyDescent="0.3">
      <c r="A30" s="9">
        <f>INDEX('Point Grid'!$C$8:$I$31,MATCH($A$1,'Point Grid'!$A$8:$A$31,0),MATCH(A29,'Point Grid'!$C$7:$I$7,0))</f>
        <v>2</v>
      </c>
      <c r="B30" s="48"/>
      <c r="C30" s="48"/>
      <c r="D30" s="48"/>
      <c r="E30" s="48"/>
      <c r="F30" s="48"/>
      <c r="G30" s="99"/>
      <c r="H30" s="48"/>
      <c r="I30" s="31"/>
      <c r="J30" s="45"/>
    </row>
    <row r="31" spans="1:10" ht="15.75" thickBot="1" x14ac:dyDescent="0.3">
      <c r="A31" s="5"/>
      <c r="B31" s="48"/>
      <c r="C31" s="48"/>
      <c r="D31" s="48"/>
      <c r="E31" s="48"/>
      <c r="F31" s="48"/>
      <c r="G31" s="99"/>
      <c r="H31" s="48"/>
      <c r="I31" s="31"/>
      <c r="J31" s="45"/>
    </row>
    <row r="32" spans="1:10" x14ac:dyDescent="0.25">
      <c r="A32" s="94"/>
      <c r="B32" s="48"/>
      <c r="C32" s="48"/>
      <c r="D32" s="48"/>
      <c r="E32" s="48"/>
      <c r="F32" s="48"/>
      <c r="G32" s="48"/>
      <c r="H32" s="48"/>
      <c r="I32" s="31"/>
      <c r="J32" s="45"/>
    </row>
    <row r="33" spans="1:10" x14ac:dyDescent="0.25">
      <c r="A33" s="35" t="s">
        <v>3</v>
      </c>
      <c r="B33" s="195" t="s">
        <v>268</v>
      </c>
      <c r="C33" s="48"/>
      <c r="D33" s="48"/>
      <c r="E33" s="48"/>
      <c r="F33" s="48"/>
      <c r="G33" s="48"/>
      <c r="H33" s="48"/>
      <c r="I33" s="31"/>
      <c r="J33" s="45"/>
    </row>
    <row r="34" spans="1:10" ht="15.75" thickBot="1" x14ac:dyDescent="0.3">
      <c r="A34" s="9">
        <f>INDEX('Point Grid'!$C$8:$I$31,MATCH($A$1,'Point Grid'!$A$8:$A$31,0),MATCH(A33,'Point Grid'!$C$7:$I$7,0))</f>
        <v>0.25</v>
      </c>
      <c r="B34" s="195" t="s">
        <v>269</v>
      </c>
      <c r="C34" s="48"/>
      <c r="D34" s="48"/>
      <c r="E34" s="48"/>
      <c r="F34" s="48"/>
      <c r="G34" s="48"/>
      <c r="H34" s="48"/>
      <c r="I34" s="31"/>
      <c r="J34" s="45"/>
    </row>
    <row r="35" spans="1:10" ht="15.75" thickBot="1" x14ac:dyDescent="0.3">
      <c r="A35" s="5"/>
      <c r="B35" s="48"/>
      <c r="C35" s="48"/>
      <c r="D35" s="121"/>
      <c r="E35" s="121"/>
      <c r="F35" s="121"/>
      <c r="G35" s="121"/>
      <c r="H35" s="121"/>
      <c r="I35" s="31"/>
      <c r="J35" s="45"/>
    </row>
    <row r="36" spans="1:10" ht="15.75" thickBot="1" x14ac:dyDescent="0.3">
      <c r="A36" s="127"/>
      <c r="B36" s="271"/>
      <c r="C36" s="271"/>
      <c r="D36" s="271"/>
      <c r="E36" s="271"/>
      <c r="F36" s="271"/>
      <c r="G36" s="271"/>
      <c r="H36" s="271"/>
      <c r="I36" s="272"/>
      <c r="J36" s="45"/>
    </row>
    <row r="37" spans="1:10" x14ac:dyDescent="0.25">
      <c r="B37" s="45"/>
      <c r="C37" s="45"/>
      <c r="D37" s="45"/>
      <c r="E37" s="45"/>
      <c r="F37" s="45"/>
      <c r="G37" s="45"/>
      <c r="H37" s="45"/>
      <c r="I37" s="45"/>
      <c r="J37" s="45"/>
    </row>
    <row r="38" spans="1:10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1:10" x14ac:dyDescent="0.25">
      <c r="B39" s="45"/>
      <c r="C39" s="45"/>
      <c r="D39" s="45"/>
      <c r="E39" s="45"/>
      <c r="F39" s="45"/>
      <c r="G39" s="45"/>
      <c r="H39" s="45"/>
      <c r="I39" s="45"/>
      <c r="J39" s="45"/>
    </row>
    <row r="40" spans="1:10" x14ac:dyDescent="0.25">
      <c r="B40" s="45"/>
      <c r="C40" s="45"/>
      <c r="D40" s="45"/>
      <c r="E40" s="45"/>
      <c r="F40" s="45"/>
      <c r="G40" s="45"/>
      <c r="H40" s="45"/>
      <c r="I40" s="45"/>
      <c r="J40" s="45"/>
    </row>
    <row r="41" spans="1:10" x14ac:dyDescent="0.25"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45"/>
      <c r="C43" s="45"/>
      <c r="D43" s="45"/>
      <c r="E43" s="45"/>
      <c r="F43" s="45"/>
      <c r="G43" s="45"/>
      <c r="H43" s="45"/>
      <c r="I43" s="45"/>
      <c r="J43" s="45"/>
    </row>
    <row r="44" spans="1:10" x14ac:dyDescent="0.25">
      <c r="B44" s="45"/>
      <c r="C44" s="45"/>
      <c r="D44" s="45"/>
      <c r="E44" s="45"/>
      <c r="F44" s="45"/>
      <c r="G44" s="45"/>
      <c r="H44" s="45"/>
      <c r="I44" s="45"/>
      <c r="J44" s="45"/>
    </row>
    <row r="45" spans="1:10" x14ac:dyDescent="0.25"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5">
      <c r="B48" s="45"/>
      <c r="C48" s="45"/>
      <c r="D48" s="45"/>
      <c r="E48" s="45"/>
      <c r="F48" s="45"/>
      <c r="G48" s="45"/>
      <c r="H48" s="45"/>
      <c r="I48" s="45"/>
      <c r="J48" s="45"/>
    </row>
    <row r="49" spans="2:10" x14ac:dyDescent="0.25">
      <c r="B49" s="45"/>
      <c r="C49" s="45"/>
      <c r="D49" s="45"/>
      <c r="E49" s="45"/>
      <c r="F49" s="45"/>
      <c r="G49" s="45"/>
      <c r="H49" s="45"/>
      <c r="I49" s="45"/>
      <c r="J49" s="45"/>
    </row>
    <row r="50" spans="2:10" x14ac:dyDescent="0.25">
      <c r="B50" s="45"/>
      <c r="C50" s="45"/>
      <c r="D50" s="45"/>
      <c r="E50" s="45"/>
      <c r="F50" s="45"/>
      <c r="G50" s="45"/>
      <c r="H50" s="45"/>
      <c r="I50" s="45"/>
      <c r="J50" s="45"/>
    </row>
    <row r="51" spans="2:10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x14ac:dyDescent="0.25">
      <c r="B52" s="45"/>
      <c r="C52" s="45"/>
      <c r="D52" s="45"/>
      <c r="E52" s="45"/>
      <c r="F52" s="45"/>
      <c r="G52" s="45"/>
      <c r="H52" s="45"/>
      <c r="I52" s="45"/>
      <c r="J52" s="45"/>
    </row>
    <row r="53" spans="2:10" x14ac:dyDescent="0.25">
      <c r="B53" s="45"/>
      <c r="C53" s="45"/>
      <c r="D53" s="45"/>
      <c r="E53" s="45"/>
      <c r="F53" s="45"/>
      <c r="G53" s="45"/>
      <c r="H53" s="45"/>
      <c r="I53" s="45"/>
      <c r="J53" s="45"/>
    </row>
    <row r="54" spans="2:10" x14ac:dyDescent="0.25">
      <c r="B54" s="45"/>
      <c r="C54" s="45"/>
      <c r="D54" s="45"/>
      <c r="E54" s="45"/>
      <c r="F54" s="45"/>
      <c r="G54" s="45"/>
      <c r="H54" s="45"/>
      <c r="I54" s="45"/>
      <c r="J54" s="45"/>
    </row>
    <row r="55" spans="2:10" x14ac:dyDescent="0.25">
      <c r="B55" s="45"/>
      <c r="C55" s="45"/>
      <c r="D55" s="45"/>
      <c r="E55" s="45"/>
      <c r="F55" s="45"/>
      <c r="G55" s="45"/>
      <c r="H55" s="45"/>
      <c r="I55" s="45"/>
    </row>
    <row r="56" spans="2:10" x14ac:dyDescent="0.25">
      <c r="B56" s="45"/>
      <c r="C56" s="45"/>
      <c r="D56" s="45"/>
      <c r="E56" s="45"/>
      <c r="F56" s="45"/>
      <c r="G56" s="45"/>
      <c r="H56" s="45"/>
      <c r="I56" s="45"/>
    </row>
    <row r="57" spans="2:10" x14ac:dyDescent="0.25">
      <c r="B57" s="45"/>
      <c r="C57" s="45"/>
      <c r="D57" s="45"/>
      <c r="E57" s="45"/>
      <c r="F57" s="45"/>
      <c r="G57" s="45"/>
      <c r="H57" s="45"/>
      <c r="I57" s="45"/>
    </row>
    <row r="58" spans="2:10" x14ac:dyDescent="0.25">
      <c r="B58" s="45"/>
      <c r="C58" s="45"/>
      <c r="D58" s="45"/>
      <c r="E58" s="45"/>
      <c r="F58" s="45"/>
      <c r="G58" s="45"/>
      <c r="H58" s="45"/>
      <c r="I58" s="45"/>
    </row>
    <row r="59" spans="2:10" x14ac:dyDescent="0.25">
      <c r="B59" s="45"/>
      <c r="C59" s="45"/>
      <c r="D59" s="45"/>
      <c r="E59" s="45"/>
      <c r="F59" s="45"/>
      <c r="G59" s="45"/>
      <c r="H59" s="45"/>
      <c r="I59" s="45"/>
    </row>
    <row r="60" spans="2:10" x14ac:dyDescent="0.25">
      <c r="B60" s="45"/>
      <c r="C60" s="45"/>
      <c r="D60" s="45"/>
      <c r="E60" s="45"/>
      <c r="F60" s="45"/>
      <c r="G60" s="45"/>
      <c r="H60" s="45"/>
      <c r="I60" s="45"/>
    </row>
    <row r="61" spans="2:10" x14ac:dyDescent="0.25">
      <c r="B61" s="45"/>
      <c r="C61" s="45"/>
      <c r="D61" s="45"/>
      <c r="E61" s="45"/>
      <c r="F61" s="45"/>
      <c r="G61" s="45"/>
      <c r="H61" s="45"/>
      <c r="I61" s="45"/>
    </row>
    <row r="62" spans="2:10" x14ac:dyDescent="0.25">
      <c r="B62" s="45"/>
      <c r="C62" s="45"/>
      <c r="D62" s="45"/>
      <c r="E62" s="45"/>
      <c r="F62" s="45"/>
      <c r="G62" s="45"/>
      <c r="H62" s="45"/>
      <c r="I62" s="45"/>
    </row>
    <row r="63" spans="2:10" x14ac:dyDescent="0.25">
      <c r="B63" s="45"/>
      <c r="C63" s="45"/>
      <c r="D63" s="45"/>
      <c r="E63" s="45"/>
      <c r="F63" s="45"/>
      <c r="G63" s="45"/>
      <c r="H63" s="45"/>
      <c r="I63" s="45"/>
    </row>
    <row r="64" spans="2:10" x14ac:dyDescent="0.25">
      <c r="B64" s="45"/>
      <c r="C64" s="45"/>
      <c r="D64" s="45"/>
      <c r="E64" s="45"/>
      <c r="F64" s="45"/>
      <c r="G64" s="45"/>
      <c r="H64" s="45"/>
      <c r="I64" s="45"/>
    </row>
    <row r="65" spans="2:9" x14ac:dyDescent="0.25">
      <c r="B65" s="45"/>
      <c r="C65" s="45"/>
      <c r="D65" s="45"/>
      <c r="E65" s="45"/>
      <c r="F65" s="45"/>
      <c r="G65" s="45"/>
      <c r="H65" s="45"/>
      <c r="I65" s="45"/>
    </row>
    <row r="66" spans="2:9" x14ac:dyDescent="0.25">
      <c r="B66" s="45"/>
      <c r="C66" s="45"/>
      <c r="D66" s="45"/>
      <c r="E66" s="45"/>
      <c r="F66" s="45"/>
      <c r="G66" s="45"/>
      <c r="H66" s="45"/>
      <c r="I66" s="45"/>
    </row>
    <row r="67" spans="2:9" x14ac:dyDescent="0.25">
      <c r="B67" s="45"/>
      <c r="C67" s="45"/>
      <c r="D67" s="45"/>
      <c r="E67" s="45"/>
      <c r="F67" s="45"/>
      <c r="G67" s="45"/>
      <c r="H67" s="45"/>
      <c r="I67" s="45"/>
    </row>
    <row r="68" spans="2:9" x14ac:dyDescent="0.25">
      <c r="B68" s="45"/>
      <c r="C68" s="45"/>
      <c r="D68" s="45"/>
      <c r="E68" s="45"/>
      <c r="F68" s="45"/>
      <c r="G68" s="45"/>
      <c r="H68" s="45"/>
      <c r="I68" s="45"/>
    </row>
    <row r="69" spans="2:9" x14ac:dyDescent="0.25">
      <c r="B69" s="45"/>
      <c r="C69" s="45"/>
      <c r="D69" s="45"/>
      <c r="E69" s="45"/>
      <c r="F69" s="45"/>
      <c r="G69" s="45"/>
      <c r="H69" s="45"/>
      <c r="I69" s="45"/>
    </row>
    <row r="70" spans="2:9" x14ac:dyDescent="0.25">
      <c r="B70" s="45"/>
      <c r="C70" s="45"/>
      <c r="D70" s="45"/>
      <c r="E70" s="45"/>
      <c r="F70" s="45"/>
      <c r="G70" s="45"/>
      <c r="H70" s="45"/>
      <c r="I70" s="45"/>
    </row>
    <row r="71" spans="2:9" x14ac:dyDescent="0.25">
      <c r="B71" s="45"/>
      <c r="C71" s="45"/>
      <c r="D71" s="45"/>
      <c r="E71" s="45"/>
      <c r="F71" s="45"/>
      <c r="G71" s="45"/>
      <c r="H71" s="45"/>
      <c r="I71" s="45"/>
    </row>
    <row r="72" spans="2:9" x14ac:dyDescent="0.25">
      <c r="B72" s="45"/>
      <c r="C72" s="45"/>
      <c r="D72" s="45"/>
      <c r="E72" s="45"/>
      <c r="F72" s="45"/>
      <c r="G72" s="45"/>
      <c r="H72" s="45"/>
      <c r="I72" s="45"/>
    </row>
    <row r="73" spans="2:9" x14ac:dyDescent="0.25">
      <c r="B73" s="45"/>
      <c r="C73" s="45"/>
      <c r="D73" s="45"/>
      <c r="E73" s="45"/>
      <c r="F73" s="45"/>
      <c r="G73" s="45"/>
      <c r="H73" s="45"/>
      <c r="I73" s="45"/>
    </row>
    <row r="74" spans="2:9" x14ac:dyDescent="0.25">
      <c r="B74" s="45"/>
      <c r="C74" s="45"/>
      <c r="D74" s="45"/>
      <c r="E74" s="45"/>
      <c r="F74" s="45"/>
      <c r="G74" s="45"/>
      <c r="H74" s="45"/>
      <c r="I74" s="45"/>
    </row>
    <row r="75" spans="2:9" x14ac:dyDescent="0.25">
      <c r="B75" s="45"/>
      <c r="C75" s="45"/>
      <c r="D75" s="45"/>
      <c r="E75" s="45"/>
      <c r="F75" s="45"/>
      <c r="G75" s="45"/>
      <c r="H75" s="45"/>
      <c r="I75" s="45"/>
    </row>
    <row r="76" spans="2:9" x14ac:dyDescent="0.25">
      <c r="B76" s="45"/>
      <c r="C76" s="45"/>
      <c r="D76" s="45"/>
      <c r="E76" s="45"/>
      <c r="F76" s="45"/>
      <c r="G76" s="45"/>
      <c r="H76" s="45"/>
      <c r="I76" s="45"/>
    </row>
    <row r="77" spans="2:9" x14ac:dyDescent="0.25">
      <c r="B77" s="45"/>
      <c r="C77" s="45"/>
      <c r="D77" s="45"/>
      <c r="E77" s="45"/>
      <c r="F77" s="45"/>
      <c r="G77" s="45"/>
      <c r="H77" s="45"/>
      <c r="I77" s="45"/>
    </row>
    <row r="78" spans="2:9" x14ac:dyDescent="0.25">
      <c r="B78" s="45"/>
      <c r="C78" s="45"/>
      <c r="D78" s="45"/>
      <c r="E78" s="45"/>
      <c r="F78" s="45"/>
      <c r="G78" s="45"/>
      <c r="H78" s="45"/>
      <c r="I78" s="45"/>
    </row>
    <row r="79" spans="2:9" x14ac:dyDescent="0.25">
      <c r="B79" s="45"/>
      <c r="C79" s="45"/>
      <c r="D79" s="45"/>
      <c r="E79" s="45"/>
      <c r="F79" s="45"/>
      <c r="G79" s="45"/>
      <c r="H79" s="45"/>
      <c r="I79" s="45"/>
    </row>
    <row r="80" spans="2:9" x14ac:dyDescent="0.25">
      <c r="B80" s="45"/>
      <c r="C80" s="45"/>
      <c r="D80" s="45"/>
      <c r="E80" s="45"/>
      <c r="F80" s="45"/>
      <c r="G80" s="45"/>
      <c r="H80" s="45"/>
      <c r="I80" s="45"/>
    </row>
    <row r="81" spans="2:9" x14ac:dyDescent="0.25">
      <c r="B81" s="45"/>
      <c r="C81" s="45"/>
      <c r="D81" s="45"/>
      <c r="E81" s="45"/>
      <c r="F81" s="45"/>
      <c r="G81" s="45"/>
      <c r="H81" s="45"/>
      <c r="I81" s="45"/>
    </row>
    <row r="82" spans="2:9" x14ac:dyDescent="0.25">
      <c r="B82" s="45"/>
      <c r="C82" s="45"/>
      <c r="D82" s="45"/>
      <c r="E82" s="45"/>
      <c r="F82" s="45"/>
      <c r="G82" s="45"/>
      <c r="H82" s="45"/>
      <c r="I82" s="45"/>
    </row>
    <row r="83" spans="2:9" x14ac:dyDescent="0.25">
      <c r="B83" s="45"/>
      <c r="C83" s="45"/>
      <c r="D83" s="45"/>
      <c r="E83" s="45"/>
      <c r="F83" s="45"/>
      <c r="G83" s="45"/>
      <c r="H83" s="45"/>
      <c r="I83" s="45"/>
    </row>
    <row r="84" spans="2:9" x14ac:dyDescent="0.25">
      <c r="B84" s="45"/>
      <c r="C84" s="45"/>
      <c r="D84" s="45"/>
      <c r="E84" s="45"/>
      <c r="F84" s="45"/>
      <c r="G84" s="45"/>
      <c r="H84" s="45"/>
      <c r="I84" s="45"/>
    </row>
    <row r="85" spans="2:9" x14ac:dyDescent="0.25">
      <c r="B85" s="45"/>
      <c r="C85" s="45"/>
      <c r="D85" s="45"/>
      <c r="E85" s="45"/>
      <c r="F85" s="45"/>
      <c r="G85" s="45"/>
      <c r="H85" s="45"/>
      <c r="I85" s="45"/>
    </row>
    <row r="86" spans="2:9" x14ac:dyDescent="0.25">
      <c r="B86" s="45"/>
      <c r="C86" s="45"/>
      <c r="D86" s="45"/>
      <c r="E86" s="45"/>
      <c r="F86" s="45"/>
      <c r="G86" s="45"/>
      <c r="H86" s="45"/>
      <c r="I86" s="45"/>
    </row>
    <row r="87" spans="2:9" x14ac:dyDescent="0.25">
      <c r="B87" s="45"/>
      <c r="C87" s="45"/>
      <c r="D87" s="45"/>
      <c r="E87" s="45"/>
      <c r="F87" s="45"/>
      <c r="G87" s="45"/>
      <c r="H87" s="45"/>
      <c r="I87" s="45"/>
    </row>
    <row r="88" spans="2:9" x14ac:dyDescent="0.25">
      <c r="B88" s="45"/>
      <c r="C88" s="45"/>
      <c r="D88" s="45"/>
      <c r="E88" s="45"/>
      <c r="F88" s="45"/>
      <c r="G88" s="45"/>
      <c r="H88" s="45"/>
      <c r="I88" s="45"/>
    </row>
    <row r="89" spans="2:9" x14ac:dyDescent="0.25">
      <c r="B89" s="45"/>
      <c r="C89" s="45"/>
      <c r="D89" s="45"/>
      <c r="E89" s="45"/>
      <c r="F89" s="45"/>
      <c r="G89" s="45"/>
      <c r="H89" s="45"/>
      <c r="I89" s="45"/>
    </row>
    <row r="90" spans="2:9" x14ac:dyDescent="0.25">
      <c r="B90" s="45"/>
      <c r="C90" s="45"/>
      <c r="D90" s="45"/>
      <c r="E90" s="45"/>
      <c r="F90" s="45"/>
      <c r="G90" s="45"/>
      <c r="H90" s="45"/>
      <c r="I90" s="45"/>
    </row>
    <row r="91" spans="2:9" x14ac:dyDescent="0.25">
      <c r="B91" s="45"/>
      <c r="C91" s="45"/>
      <c r="D91" s="45"/>
      <c r="E91" s="45"/>
      <c r="F91" s="45"/>
      <c r="G91" s="45"/>
      <c r="H91" s="45"/>
      <c r="I91" s="45"/>
    </row>
    <row r="92" spans="2:9" x14ac:dyDescent="0.25">
      <c r="B92" s="45"/>
      <c r="C92" s="45"/>
      <c r="D92" s="45"/>
      <c r="E92" s="45"/>
      <c r="F92" s="45"/>
      <c r="G92" s="45"/>
      <c r="H92" s="45"/>
      <c r="I92" s="45"/>
    </row>
    <row r="93" spans="2:9" x14ac:dyDescent="0.25">
      <c r="B93" s="45"/>
      <c r="C93" s="45"/>
      <c r="D93" s="45"/>
      <c r="E93" s="45"/>
      <c r="F93" s="45"/>
      <c r="G93" s="45"/>
      <c r="H93" s="45"/>
      <c r="I93" s="45"/>
    </row>
    <row r="94" spans="2:9" x14ac:dyDescent="0.25">
      <c r="B94" s="45"/>
      <c r="C94" s="45"/>
      <c r="D94" s="45"/>
      <c r="E94" s="45"/>
      <c r="F94" s="45"/>
      <c r="G94" s="45"/>
      <c r="H94" s="45"/>
      <c r="I94" s="45"/>
    </row>
    <row r="95" spans="2:9" x14ac:dyDescent="0.25">
      <c r="B95" s="45"/>
      <c r="C95" s="45"/>
      <c r="D95" s="45"/>
      <c r="E95" s="45"/>
      <c r="F95" s="45"/>
      <c r="G95" s="45"/>
      <c r="H95" s="45"/>
      <c r="I95" s="45"/>
    </row>
    <row r="96" spans="2:9" x14ac:dyDescent="0.25">
      <c r="B96" s="45"/>
      <c r="C96" s="45"/>
      <c r="D96" s="45"/>
      <c r="E96" s="45"/>
      <c r="F96" s="45"/>
      <c r="G96" s="45"/>
      <c r="H96" s="45"/>
      <c r="I96" s="45"/>
    </row>
    <row r="97" spans="2:9" x14ac:dyDescent="0.25">
      <c r="B97" s="45"/>
      <c r="C97" s="45"/>
      <c r="D97" s="45"/>
      <c r="E97" s="45"/>
      <c r="F97" s="45"/>
      <c r="G97" s="45"/>
      <c r="H97" s="45"/>
      <c r="I97" s="45"/>
    </row>
    <row r="98" spans="2:9" x14ac:dyDescent="0.25">
      <c r="B98" s="45"/>
      <c r="C98" s="45"/>
      <c r="D98" s="45"/>
      <c r="E98" s="45"/>
      <c r="F98" s="45"/>
      <c r="G98" s="45"/>
      <c r="H98" s="45"/>
      <c r="I98" s="45"/>
    </row>
    <row r="99" spans="2:9" x14ac:dyDescent="0.25">
      <c r="B99" s="45"/>
      <c r="C99" s="45"/>
      <c r="D99" s="45"/>
      <c r="E99" s="45"/>
      <c r="F99" s="45"/>
      <c r="G99" s="45"/>
      <c r="H99" s="45"/>
      <c r="I99" s="45"/>
    </row>
    <row r="100" spans="2:9" x14ac:dyDescent="0.25">
      <c r="B100" s="45"/>
      <c r="C100" s="45"/>
      <c r="D100" s="45"/>
      <c r="E100" s="45"/>
      <c r="F100" s="45"/>
      <c r="G100" s="45"/>
      <c r="H100" s="45"/>
      <c r="I100" s="45"/>
    </row>
    <row r="101" spans="2:9" x14ac:dyDescent="0.25">
      <c r="B101" s="45"/>
      <c r="C101" s="45"/>
      <c r="D101" s="45"/>
      <c r="E101" s="45"/>
      <c r="F101" s="45"/>
      <c r="G101" s="45"/>
      <c r="H101" s="45"/>
      <c r="I101" s="45"/>
    </row>
    <row r="102" spans="2:9" x14ac:dyDescent="0.25">
      <c r="B102" s="45"/>
      <c r="C102" s="45"/>
      <c r="D102" s="45"/>
      <c r="E102" s="45"/>
      <c r="F102" s="45"/>
      <c r="G102" s="45"/>
      <c r="H102" s="45"/>
      <c r="I102" s="45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37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7.85546875" style="29" customWidth="1"/>
    <col min="3" max="9" width="11.85546875" style="29" customWidth="1"/>
    <col min="10" max="10" width="10.7109375" style="29" customWidth="1"/>
    <col min="11" max="16384" width="9.140625" style="29"/>
  </cols>
  <sheetData>
    <row r="1" spans="1:9" x14ac:dyDescent="0.25">
      <c r="A1" s="7">
        <v>16</v>
      </c>
      <c r="B1" s="40" t="s">
        <v>12</v>
      </c>
      <c r="C1" s="28"/>
      <c r="D1" s="28"/>
      <c r="E1" s="28"/>
      <c r="F1" s="28"/>
      <c r="G1" s="28"/>
      <c r="H1" s="584" t="s">
        <v>29</v>
      </c>
      <c r="I1" s="594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195" t="s">
        <v>254</v>
      </c>
      <c r="C3" s="48"/>
      <c r="D3" s="26"/>
      <c r="E3" s="26"/>
      <c r="F3" s="26"/>
      <c r="G3" s="26"/>
      <c r="H3" s="26"/>
      <c r="I3" s="31"/>
    </row>
    <row r="4" spans="1:9" x14ac:dyDescent="0.25">
      <c r="A4" s="9">
        <f>INDEX('Point Grid'!B:B,MATCH($A$1,'Point Grid'!A:A,0))</f>
        <v>1.75</v>
      </c>
      <c r="B4" s="195"/>
      <c r="C4" s="48"/>
      <c r="D4" s="26"/>
      <c r="E4" s="26"/>
      <c r="F4" s="26"/>
      <c r="G4" s="26"/>
      <c r="H4" s="26"/>
      <c r="I4" s="31"/>
    </row>
    <row r="5" spans="1:9" x14ac:dyDescent="0.25">
      <c r="A5" s="30"/>
      <c r="B5" s="363" t="s">
        <v>33</v>
      </c>
      <c r="C5" s="367" t="s">
        <v>261</v>
      </c>
      <c r="D5" s="368"/>
      <c r="E5" s="369"/>
      <c r="F5" s="370"/>
      <c r="G5" s="240"/>
      <c r="H5" s="240"/>
      <c r="I5" s="31"/>
    </row>
    <row r="6" spans="1:9" x14ac:dyDescent="0.25">
      <c r="A6" s="128"/>
      <c r="B6" s="254" t="s">
        <v>34</v>
      </c>
      <c r="C6" s="278">
        <v>12</v>
      </c>
      <c r="D6" s="371">
        <v>24</v>
      </c>
      <c r="E6" s="371">
        <v>36</v>
      </c>
      <c r="F6" s="277">
        <v>48</v>
      </c>
      <c r="G6" s="310"/>
      <c r="H6" s="310"/>
      <c r="I6" s="31"/>
    </row>
    <row r="7" spans="1:9" x14ac:dyDescent="0.25">
      <c r="A7" s="128"/>
      <c r="B7" s="364">
        <v>2015</v>
      </c>
      <c r="C7" s="372">
        <v>900</v>
      </c>
      <c r="D7" s="346">
        <v>2150</v>
      </c>
      <c r="E7" s="373">
        <v>3125</v>
      </c>
      <c r="F7" s="374">
        <v>3900</v>
      </c>
      <c r="G7" s="310"/>
      <c r="H7" s="310"/>
      <c r="I7" s="31"/>
    </row>
    <row r="8" spans="1:9" x14ac:dyDescent="0.25">
      <c r="A8" s="128"/>
      <c r="B8" s="365">
        <v>2016</v>
      </c>
      <c r="C8" s="375">
        <v>800</v>
      </c>
      <c r="D8" s="190">
        <v>2075</v>
      </c>
      <c r="E8" s="338">
        <v>3225</v>
      </c>
      <c r="F8" s="349"/>
      <c r="G8" s="310"/>
      <c r="H8" s="310"/>
      <c r="I8" s="401"/>
    </row>
    <row r="9" spans="1:9" x14ac:dyDescent="0.25">
      <c r="A9" s="128"/>
      <c r="B9" s="365">
        <v>2017</v>
      </c>
      <c r="C9" s="375">
        <v>850</v>
      </c>
      <c r="D9" s="190">
        <v>2125</v>
      </c>
      <c r="E9" s="338"/>
      <c r="F9" s="349"/>
      <c r="G9" s="310"/>
      <c r="H9" s="310"/>
      <c r="I9" s="402"/>
    </row>
    <row r="10" spans="1:9" x14ac:dyDescent="0.25">
      <c r="A10" s="128"/>
      <c r="B10" s="366">
        <v>2018</v>
      </c>
      <c r="C10" s="376">
        <v>950</v>
      </c>
      <c r="D10" s="350"/>
      <c r="E10" s="377"/>
      <c r="F10" s="378"/>
      <c r="G10" s="181"/>
      <c r="H10" s="182"/>
      <c r="I10" s="403"/>
    </row>
    <row r="11" spans="1:9" x14ac:dyDescent="0.25">
      <c r="A11" s="9"/>
      <c r="B11" s="68"/>
      <c r="C11" s="310"/>
      <c r="D11" s="310"/>
      <c r="E11" s="182"/>
      <c r="F11" s="182"/>
      <c r="G11" s="181"/>
      <c r="H11" s="182"/>
      <c r="I11" s="31"/>
    </row>
    <row r="12" spans="1:9" x14ac:dyDescent="0.25">
      <c r="A12" s="94"/>
      <c r="B12" s="430">
        <v>1.1000000000000001</v>
      </c>
      <c r="C12" s="397" t="s">
        <v>274</v>
      </c>
      <c r="D12" s="420"/>
      <c r="E12" s="420"/>
      <c r="F12" s="421"/>
      <c r="G12" s="181"/>
      <c r="H12" s="182"/>
      <c r="I12" s="31"/>
    </row>
    <row r="13" spans="1:9" x14ac:dyDescent="0.25">
      <c r="A13" s="329"/>
      <c r="B13" s="132"/>
      <c r="C13" s="182"/>
      <c r="D13" s="100"/>
      <c r="E13" s="100"/>
      <c r="F13" s="100"/>
      <c r="G13" s="48"/>
      <c r="H13" s="190"/>
      <c r="I13" s="31"/>
    </row>
    <row r="14" spans="1:9" x14ac:dyDescent="0.25">
      <c r="A14" s="35" t="s">
        <v>2</v>
      </c>
      <c r="B14" s="132" t="s">
        <v>300</v>
      </c>
      <c r="C14" s="182"/>
      <c r="D14" s="100"/>
      <c r="E14" s="100"/>
      <c r="F14" s="100"/>
      <c r="G14" s="48"/>
      <c r="H14" s="190"/>
      <c r="I14" s="31"/>
    </row>
    <row r="15" spans="1:9" ht="15.75" thickBot="1" x14ac:dyDescent="0.3">
      <c r="A15" s="9">
        <f>INDEX('Point Grid'!$C$8:$I$31,MATCH($A$1,'Point Grid'!$A$8:$A$31,0),MATCH(A14,'Point Grid'!$C$7:$I$7,0))</f>
        <v>0.75</v>
      </c>
      <c r="B15" s="132" t="s">
        <v>273</v>
      </c>
      <c r="C15" s="182"/>
      <c r="D15" s="100"/>
      <c r="E15" s="100"/>
      <c r="F15" s="100"/>
      <c r="G15" s="48"/>
      <c r="H15" s="190"/>
      <c r="I15" s="31"/>
    </row>
    <row r="16" spans="1:9" ht="15.75" thickBot="1" x14ac:dyDescent="0.3">
      <c r="A16" s="5"/>
      <c r="B16" s="132"/>
      <c r="C16" s="182"/>
      <c r="D16" s="100"/>
      <c r="E16" s="100"/>
      <c r="F16" s="100"/>
      <c r="G16" s="48"/>
      <c r="H16" s="190"/>
      <c r="I16" s="31"/>
    </row>
    <row r="17" spans="1:9" x14ac:dyDescent="0.25">
      <c r="A17" s="128"/>
      <c r="B17" s="39"/>
      <c r="C17" s="182"/>
      <c r="D17" s="100"/>
      <c r="E17" s="100"/>
      <c r="F17" s="100"/>
      <c r="G17" s="48"/>
      <c r="H17" s="190"/>
      <c r="I17" s="31"/>
    </row>
    <row r="18" spans="1:9" x14ac:dyDescent="0.25">
      <c r="A18" s="35" t="s">
        <v>3</v>
      </c>
      <c r="B18" s="71" t="s">
        <v>270</v>
      </c>
      <c r="C18" s="182"/>
      <c r="D18" s="100"/>
      <c r="E18" s="100"/>
      <c r="F18" s="100"/>
      <c r="G18" s="48"/>
      <c r="H18" s="190"/>
      <c r="I18" s="31"/>
    </row>
    <row r="19" spans="1:9" ht="15.75" thickBot="1" x14ac:dyDescent="0.3">
      <c r="A19" s="9">
        <f>INDEX('Point Grid'!$C$8:$I$31,MATCH($A$1,'Point Grid'!$A$8:$A$31,0),MATCH(A18,'Point Grid'!$C$7:$I$7,0))</f>
        <v>0.5</v>
      </c>
      <c r="B19" s="71" t="s">
        <v>271</v>
      </c>
      <c r="C19" s="182"/>
      <c r="D19" s="100"/>
      <c r="E19" s="100"/>
      <c r="F19" s="100"/>
      <c r="G19" s="48"/>
      <c r="H19" s="190"/>
      <c r="I19" s="31"/>
    </row>
    <row r="20" spans="1:9" ht="15.75" thickBot="1" x14ac:dyDescent="0.3">
      <c r="A20" s="5"/>
      <c r="B20" s="68"/>
      <c r="C20" s="182"/>
      <c r="D20" s="100"/>
      <c r="E20" s="100"/>
      <c r="F20" s="100"/>
      <c r="G20" s="48"/>
      <c r="H20" s="190"/>
      <c r="I20" s="31"/>
    </row>
    <row r="21" spans="1:9" x14ac:dyDescent="0.25">
      <c r="A21" s="126"/>
      <c r="B21" s="132"/>
      <c r="C21" s="182"/>
      <c r="D21" s="100"/>
      <c r="E21" s="100"/>
      <c r="F21" s="100"/>
      <c r="G21" s="48"/>
      <c r="H21" s="190"/>
      <c r="I21" s="31"/>
    </row>
    <row r="22" spans="1:9" x14ac:dyDescent="0.25">
      <c r="A22" s="35" t="s">
        <v>4</v>
      </c>
      <c r="B22" s="132" t="s">
        <v>272</v>
      </c>
      <c r="C22" s="182"/>
      <c r="D22" s="100"/>
      <c r="E22" s="100"/>
      <c r="F22" s="100"/>
      <c r="G22" s="48"/>
      <c r="H22" s="190"/>
      <c r="I22" s="31"/>
    </row>
    <row r="23" spans="1:9" ht="15.75" thickBot="1" x14ac:dyDescent="0.3">
      <c r="A23" s="9">
        <f>INDEX('Point Grid'!$C$8:$I$31,MATCH($A$1,'Point Grid'!$A$8:$A$31,0),MATCH(A22,'Point Grid'!$C$7:$I$7,0))</f>
        <v>0.5</v>
      </c>
      <c r="B23" s="132" t="s">
        <v>273</v>
      </c>
      <c r="C23" s="182"/>
      <c r="D23" s="100"/>
      <c r="E23" s="100"/>
      <c r="F23" s="100"/>
      <c r="G23" s="48"/>
      <c r="H23" s="190"/>
      <c r="I23" s="31"/>
    </row>
    <row r="24" spans="1:9" ht="15.75" thickBot="1" x14ac:dyDescent="0.3">
      <c r="A24" s="5"/>
      <c r="B24" s="26"/>
      <c r="C24" s="26"/>
      <c r="D24" s="26"/>
      <c r="E24" s="26"/>
      <c r="F24" s="26"/>
      <c r="G24" s="26"/>
      <c r="H24" s="26"/>
      <c r="I24" s="31"/>
    </row>
    <row r="25" spans="1:9" ht="15.75" thickBot="1" x14ac:dyDescent="0.3">
      <c r="A25" s="127"/>
      <c r="B25" s="271"/>
      <c r="C25" s="271"/>
      <c r="D25" s="271"/>
      <c r="E25" s="271"/>
      <c r="F25" s="271"/>
      <c r="G25" s="271"/>
      <c r="H25" s="271"/>
      <c r="I25" s="272"/>
    </row>
    <row r="26" spans="1:9" x14ac:dyDescent="0.25">
      <c r="B26" s="45"/>
      <c r="C26" s="45"/>
      <c r="D26" s="45"/>
      <c r="E26" s="45"/>
      <c r="F26" s="45"/>
      <c r="G26" s="45"/>
      <c r="H26" s="45"/>
      <c r="I26" s="45"/>
    </row>
    <row r="27" spans="1:9" x14ac:dyDescent="0.25">
      <c r="B27" s="45"/>
      <c r="C27" s="45"/>
      <c r="D27" s="45"/>
      <c r="E27" s="45"/>
      <c r="F27" s="45"/>
      <c r="G27" s="45"/>
      <c r="H27" s="45"/>
      <c r="I27" s="45"/>
    </row>
    <row r="28" spans="1:9" x14ac:dyDescent="0.25">
      <c r="B28" s="45"/>
      <c r="C28" s="45"/>
      <c r="D28" s="45"/>
      <c r="E28" s="45"/>
      <c r="F28" s="45"/>
      <c r="G28" s="45"/>
      <c r="H28" s="45"/>
      <c r="I28" s="45"/>
    </row>
    <row r="29" spans="1:9" x14ac:dyDescent="0.25">
      <c r="B29" s="45"/>
      <c r="C29" s="45"/>
      <c r="D29" s="45"/>
      <c r="E29" s="45"/>
      <c r="F29" s="45"/>
      <c r="G29" s="45"/>
      <c r="H29" s="45"/>
      <c r="I29" s="45"/>
    </row>
    <row r="30" spans="1:9" x14ac:dyDescent="0.25">
      <c r="B30" s="45"/>
      <c r="C30" s="45"/>
      <c r="D30" s="45"/>
      <c r="E30" s="45"/>
      <c r="F30" s="45"/>
      <c r="G30" s="45"/>
      <c r="H30" s="45"/>
      <c r="I30" s="45"/>
    </row>
    <row r="31" spans="1:9" x14ac:dyDescent="0.25">
      <c r="B31" s="45"/>
      <c r="C31" s="45"/>
      <c r="D31" s="45"/>
      <c r="E31" s="45"/>
      <c r="F31" s="45"/>
      <c r="G31" s="45"/>
      <c r="H31" s="45"/>
      <c r="I31" s="45"/>
    </row>
    <row r="32" spans="1:9" x14ac:dyDescent="0.25">
      <c r="B32" s="45"/>
      <c r="C32" s="45"/>
      <c r="D32" s="45"/>
      <c r="E32" s="45"/>
      <c r="F32" s="45"/>
      <c r="G32" s="45"/>
      <c r="H32" s="45"/>
      <c r="I32" s="45"/>
    </row>
    <row r="33" spans="2:9" x14ac:dyDescent="0.25">
      <c r="B33" s="45"/>
      <c r="C33" s="45"/>
      <c r="D33" s="45"/>
      <c r="E33" s="45"/>
      <c r="F33" s="45"/>
      <c r="G33" s="45"/>
      <c r="H33" s="45"/>
      <c r="I33" s="45"/>
    </row>
    <row r="34" spans="2:9" x14ac:dyDescent="0.25">
      <c r="B34" s="45"/>
      <c r="C34" s="45"/>
      <c r="D34" s="45"/>
      <c r="E34" s="45"/>
      <c r="F34" s="45"/>
      <c r="G34" s="45"/>
      <c r="H34" s="45"/>
      <c r="I34" s="45"/>
    </row>
    <row r="35" spans="2:9" x14ac:dyDescent="0.25">
      <c r="B35" s="45"/>
      <c r="C35" s="45"/>
      <c r="D35" s="45"/>
      <c r="E35" s="45"/>
      <c r="F35" s="45"/>
      <c r="G35" s="45"/>
      <c r="H35" s="45"/>
      <c r="I35" s="45"/>
    </row>
    <row r="36" spans="2:9" x14ac:dyDescent="0.25">
      <c r="B36" s="45"/>
      <c r="C36" s="45"/>
      <c r="D36" s="45"/>
      <c r="E36" s="45"/>
      <c r="F36" s="45"/>
      <c r="G36" s="45"/>
      <c r="H36" s="45"/>
      <c r="I36" s="45"/>
    </row>
    <row r="37" spans="2:9" x14ac:dyDescent="0.25">
      <c r="B37" s="45"/>
      <c r="C37" s="45"/>
      <c r="D37" s="45"/>
      <c r="E37" s="45"/>
      <c r="F37" s="45"/>
      <c r="G37" s="45"/>
      <c r="H37" s="45"/>
      <c r="I37" s="45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55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28515625" style="29" customWidth="1"/>
    <col min="3" max="6" width="12" style="29" customWidth="1"/>
    <col min="7" max="7" width="15.140625" style="29" customWidth="1"/>
    <col min="8" max="9" width="12" style="29" customWidth="1"/>
    <col min="10" max="10" width="10.7109375" style="29" customWidth="1"/>
    <col min="11" max="16384" width="9.140625" style="29"/>
  </cols>
  <sheetData>
    <row r="1" spans="1:10" x14ac:dyDescent="0.25">
      <c r="A1" s="7">
        <v>17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195" t="s">
        <v>275</v>
      </c>
      <c r="C3" s="48"/>
      <c r="D3" s="26"/>
      <c r="E3" s="26"/>
      <c r="F3" s="26"/>
      <c r="G3" s="26"/>
      <c r="H3" s="26"/>
      <c r="I3" s="31"/>
    </row>
    <row r="4" spans="1:10" x14ac:dyDescent="0.25">
      <c r="A4" s="9">
        <f>INDEX('Point Grid'!B:B,MATCH($A$1,'Point Grid'!A:A,0))</f>
        <v>2.75</v>
      </c>
      <c r="B4" s="195" t="s">
        <v>276</v>
      </c>
      <c r="C4" s="48"/>
      <c r="D4" s="26"/>
      <c r="E4" s="26"/>
      <c r="F4" s="26"/>
      <c r="G4" s="26"/>
      <c r="H4" s="26"/>
      <c r="I4" s="31"/>
    </row>
    <row r="5" spans="1:10" x14ac:dyDescent="0.25">
      <c r="A5" s="9"/>
      <c r="B5" s="292"/>
      <c r="C5" s="413"/>
      <c r="D5" s="175"/>
      <c r="E5" s="175"/>
      <c r="F5" s="175"/>
      <c r="G5" s="26"/>
      <c r="H5" s="26"/>
      <c r="I5" s="31"/>
      <c r="J5" s="45"/>
    </row>
    <row r="6" spans="1:10" x14ac:dyDescent="0.25">
      <c r="A6" s="9"/>
      <c r="B6" s="164"/>
      <c r="C6" s="204" t="s">
        <v>277</v>
      </c>
      <c r="D6" s="301"/>
      <c r="E6" s="301"/>
      <c r="F6" s="301"/>
      <c r="G6" s="301"/>
      <c r="H6" s="302"/>
      <c r="I6" s="31"/>
      <c r="J6" s="45"/>
    </row>
    <row r="7" spans="1:10" x14ac:dyDescent="0.25">
      <c r="A7" s="9"/>
      <c r="B7" s="159" t="s">
        <v>147</v>
      </c>
      <c r="C7" s="643" t="s">
        <v>278</v>
      </c>
      <c r="D7" s="644"/>
      <c r="E7" s="644" t="s">
        <v>279</v>
      </c>
      <c r="F7" s="644"/>
      <c r="G7" s="644" t="s">
        <v>280</v>
      </c>
      <c r="H7" s="645"/>
      <c r="I7" s="31"/>
      <c r="J7" s="45"/>
    </row>
    <row r="8" spans="1:10" x14ac:dyDescent="0.25">
      <c r="A8" s="9"/>
      <c r="B8" s="157">
        <v>2016</v>
      </c>
      <c r="C8" s="646">
        <v>180000</v>
      </c>
      <c r="D8" s="647"/>
      <c r="E8" s="647">
        <v>200000</v>
      </c>
      <c r="F8" s="647"/>
      <c r="G8" s="647">
        <v>380000</v>
      </c>
      <c r="H8" s="648"/>
      <c r="I8" s="31"/>
      <c r="J8" s="45"/>
    </row>
    <row r="9" spans="1:10" x14ac:dyDescent="0.25">
      <c r="A9" s="9"/>
      <c r="B9" s="194">
        <v>2017</v>
      </c>
      <c r="C9" s="649">
        <v>150000</v>
      </c>
      <c r="D9" s="650"/>
      <c r="E9" s="650">
        <v>180000</v>
      </c>
      <c r="F9" s="650"/>
      <c r="G9" s="650">
        <v>330000</v>
      </c>
      <c r="H9" s="651"/>
      <c r="I9" s="401"/>
      <c r="J9" s="45"/>
    </row>
    <row r="10" spans="1:10" x14ac:dyDescent="0.25">
      <c r="A10" s="9"/>
      <c r="B10" s="159">
        <v>2018</v>
      </c>
      <c r="C10" s="652" t="s">
        <v>281</v>
      </c>
      <c r="D10" s="653"/>
      <c r="E10" s="653" t="s">
        <v>281</v>
      </c>
      <c r="F10" s="653"/>
      <c r="G10" s="653">
        <v>180000</v>
      </c>
      <c r="H10" s="654"/>
      <c r="I10" s="402"/>
      <c r="J10" s="45"/>
    </row>
    <row r="11" spans="1:10" x14ac:dyDescent="0.25">
      <c r="A11" s="9"/>
      <c r="B11" s="68"/>
      <c r="C11" s="182"/>
      <c r="D11" s="182"/>
      <c r="E11" s="182"/>
      <c r="F11" s="182"/>
      <c r="G11" s="181"/>
      <c r="H11" s="182"/>
      <c r="I11" s="403"/>
      <c r="J11" s="45"/>
    </row>
    <row r="12" spans="1:10" x14ac:dyDescent="0.25">
      <c r="A12" s="30"/>
      <c r="B12" s="419"/>
      <c r="C12" s="422" t="s">
        <v>282</v>
      </c>
      <c r="D12" s="423"/>
      <c r="E12" s="423"/>
      <c r="F12" s="424"/>
      <c r="G12" s="404"/>
      <c r="H12" s="182"/>
      <c r="I12" s="403"/>
      <c r="J12" s="45"/>
    </row>
    <row r="13" spans="1:10" x14ac:dyDescent="0.25">
      <c r="A13" s="126"/>
      <c r="B13" s="166" t="s">
        <v>283</v>
      </c>
      <c r="C13" s="643" t="s">
        <v>278</v>
      </c>
      <c r="D13" s="644"/>
      <c r="E13" s="644" t="s">
        <v>279</v>
      </c>
      <c r="F13" s="645"/>
      <c r="G13" s="404"/>
      <c r="H13" s="181"/>
      <c r="I13" s="403"/>
      <c r="J13" s="45"/>
    </row>
    <row r="14" spans="1:10" x14ac:dyDescent="0.25">
      <c r="A14" s="126"/>
      <c r="B14" s="273" t="s">
        <v>284</v>
      </c>
      <c r="C14" s="655">
        <v>2.2829999999999999</v>
      </c>
      <c r="D14" s="656"/>
      <c r="E14" s="656">
        <v>1.5580000000000001</v>
      </c>
      <c r="F14" s="657"/>
      <c r="G14" s="181"/>
      <c r="H14" s="414"/>
      <c r="I14" s="403"/>
      <c r="J14" s="45"/>
    </row>
    <row r="15" spans="1:10" x14ac:dyDescent="0.25">
      <c r="A15" s="126"/>
      <c r="B15" s="418" t="s">
        <v>285</v>
      </c>
      <c r="C15" s="658">
        <v>1.1539999999999999</v>
      </c>
      <c r="D15" s="659"/>
      <c r="E15" s="659">
        <v>1.1919999999999999</v>
      </c>
      <c r="F15" s="660"/>
      <c r="G15" s="181"/>
      <c r="H15" s="414"/>
      <c r="I15" s="403"/>
      <c r="J15" s="45"/>
    </row>
    <row r="16" spans="1:10" x14ac:dyDescent="0.25">
      <c r="A16" s="126"/>
      <c r="B16" s="68"/>
      <c r="C16" s="181"/>
      <c r="D16" s="181"/>
      <c r="E16" s="181"/>
      <c r="F16" s="181"/>
      <c r="G16" s="404"/>
      <c r="H16" s="414"/>
      <c r="I16" s="31"/>
      <c r="J16" s="45"/>
    </row>
    <row r="17" spans="1:10" x14ac:dyDescent="0.25">
      <c r="A17" s="126"/>
      <c r="B17" s="273"/>
      <c r="C17" s="425" t="s">
        <v>148</v>
      </c>
      <c r="D17" s="206"/>
      <c r="E17" s="206"/>
      <c r="F17" s="206"/>
      <c r="G17" s="426"/>
      <c r="H17" s="427"/>
      <c r="I17" s="31"/>
      <c r="J17" s="45"/>
    </row>
    <row r="18" spans="1:10" x14ac:dyDescent="0.25">
      <c r="A18" s="126"/>
      <c r="B18" s="55" t="s">
        <v>68</v>
      </c>
      <c r="C18" s="643" t="s">
        <v>278</v>
      </c>
      <c r="D18" s="644"/>
      <c r="E18" s="644" t="s">
        <v>279</v>
      </c>
      <c r="F18" s="644"/>
      <c r="G18" s="644" t="s">
        <v>280</v>
      </c>
      <c r="H18" s="645"/>
      <c r="I18" s="31"/>
      <c r="J18" s="45"/>
    </row>
    <row r="19" spans="1:10" x14ac:dyDescent="0.25">
      <c r="A19" s="126"/>
      <c r="B19" s="273">
        <v>2016</v>
      </c>
      <c r="C19" s="646">
        <v>900000</v>
      </c>
      <c r="D19" s="647"/>
      <c r="E19" s="647">
        <v>900000</v>
      </c>
      <c r="F19" s="647"/>
      <c r="G19" s="647">
        <v>1800000</v>
      </c>
      <c r="H19" s="648"/>
      <c r="I19" s="31"/>
      <c r="J19" s="45"/>
    </row>
    <row r="20" spans="1:10" x14ac:dyDescent="0.25">
      <c r="A20" s="126"/>
      <c r="B20" s="417">
        <v>2017</v>
      </c>
      <c r="C20" s="649">
        <v>1000000</v>
      </c>
      <c r="D20" s="650"/>
      <c r="E20" s="650">
        <v>1000000</v>
      </c>
      <c r="F20" s="650"/>
      <c r="G20" s="650">
        <v>2000000</v>
      </c>
      <c r="H20" s="651"/>
      <c r="I20" s="31"/>
      <c r="J20" s="45"/>
    </row>
    <row r="21" spans="1:10" x14ac:dyDescent="0.25">
      <c r="A21" s="126"/>
      <c r="B21" s="74">
        <v>2018</v>
      </c>
      <c r="C21" s="652">
        <v>1610000</v>
      </c>
      <c r="D21" s="653"/>
      <c r="E21" s="653">
        <v>690000</v>
      </c>
      <c r="F21" s="653"/>
      <c r="G21" s="653">
        <v>2300000</v>
      </c>
      <c r="H21" s="654"/>
      <c r="I21" s="31"/>
      <c r="J21" s="45"/>
    </row>
    <row r="22" spans="1:10" x14ac:dyDescent="0.25">
      <c r="A22" s="126"/>
      <c r="B22" s="68"/>
      <c r="C22" s="182"/>
      <c r="D22" s="182"/>
      <c r="E22" s="182"/>
      <c r="F22" s="182"/>
      <c r="G22" s="181"/>
      <c r="H22" s="182"/>
      <c r="I22" s="31"/>
      <c r="J22" s="45"/>
    </row>
    <row r="23" spans="1:10" x14ac:dyDescent="0.25">
      <c r="A23" s="9"/>
      <c r="B23" s="273" t="s">
        <v>286</v>
      </c>
      <c r="C23" s="394"/>
      <c r="D23" s="395"/>
      <c r="E23" s="395"/>
      <c r="F23" s="395"/>
      <c r="G23" s="202"/>
      <c r="H23" s="396"/>
      <c r="I23" s="31"/>
      <c r="J23" s="45"/>
    </row>
    <row r="24" spans="1:10" x14ac:dyDescent="0.25">
      <c r="A24" s="9"/>
      <c r="B24" s="74" t="s">
        <v>287</v>
      </c>
      <c r="C24" s="652" t="s">
        <v>278</v>
      </c>
      <c r="D24" s="653"/>
      <c r="E24" s="653" t="s">
        <v>279</v>
      </c>
      <c r="F24" s="653"/>
      <c r="G24" s="653" t="s">
        <v>280</v>
      </c>
      <c r="H24" s="654"/>
      <c r="I24" s="31"/>
      <c r="J24" s="45"/>
    </row>
    <row r="25" spans="1:10" x14ac:dyDescent="0.25">
      <c r="A25" s="9"/>
      <c r="B25" s="273" t="s">
        <v>115</v>
      </c>
      <c r="C25" s="661">
        <v>-0.02</v>
      </c>
      <c r="D25" s="662"/>
      <c r="E25" s="662">
        <v>0</v>
      </c>
      <c r="F25" s="662"/>
      <c r="G25" s="662">
        <v>-0.01</v>
      </c>
      <c r="H25" s="663"/>
      <c r="I25" s="31"/>
      <c r="J25" s="45"/>
    </row>
    <row r="26" spans="1:10" x14ac:dyDescent="0.25">
      <c r="A26" s="9"/>
      <c r="B26" s="74" t="s">
        <v>40</v>
      </c>
      <c r="C26" s="664">
        <v>0.1</v>
      </c>
      <c r="D26" s="665"/>
      <c r="E26" s="665">
        <v>0</v>
      </c>
      <c r="F26" s="665"/>
      <c r="G26" s="665">
        <v>0.05</v>
      </c>
      <c r="H26" s="666"/>
      <c r="I26" s="31"/>
      <c r="J26" s="45"/>
    </row>
    <row r="27" spans="1:10" x14ac:dyDescent="0.25">
      <c r="A27" s="9"/>
      <c r="B27" s="68"/>
      <c r="C27" s="310"/>
      <c r="D27" s="310"/>
      <c r="E27" s="182"/>
      <c r="F27" s="182"/>
      <c r="G27" s="181"/>
      <c r="H27" s="182"/>
      <c r="I27" s="31"/>
      <c r="J27" s="45"/>
    </row>
    <row r="28" spans="1:10" x14ac:dyDescent="0.25">
      <c r="A28" s="9"/>
      <c r="B28" s="429">
        <v>0.4</v>
      </c>
      <c r="C28" s="397" t="s">
        <v>288</v>
      </c>
      <c r="D28" s="420"/>
      <c r="E28" s="420"/>
      <c r="F28" s="420"/>
      <c r="G28" s="416"/>
      <c r="H28" s="421"/>
      <c r="I28" s="31"/>
      <c r="J28" s="45"/>
    </row>
    <row r="29" spans="1:10" x14ac:dyDescent="0.25">
      <c r="A29" s="9"/>
      <c r="B29" s="415">
        <v>0.45800000000000002</v>
      </c>
      <c r="C29" s="428" t="s">
        <v>289</v>
      </c>
      <c r="D29" s="411"/>
      <c r="E29" s="411"/>
      <c r="F29" s="411"/>
      <c r="G29" s="200"/>
      <c r="H29" s="412"/>
      <c r="I29" s="31"/>
      <c r="J29" s="45"/>
    </row>
    <row r="30" spans="1:10" x14ac:dyDescent="0.25">
      <c r="A30" s="126"/>
      <c r="B30" s="132"/>
      <c r="C30" s="182"/>
      <c r="D30" s="100"/>
      <c r="E30" s="100"/>
      <c r="F30" s="100"/>
      <c r="G30" s="48"/>
      <c r="H30" s="190"/>
      <c r="I30" s="31"/>
      <c r="J30" s="45"/>
    </row>
    <row r="31" spans="1:10" x14ac:dyDescent="0.25">
      <c r="A31" s="126"/>
      <c r="B31" s="132" t="s">
        <v>290</v>
      </c>
      <c r="C31" s="182"/>
      <c r="D31" s="100"/>
      <c r="E31" s="100"/>
      <c r="F31" s="100"/>
      <c r="G31" s="48"/>
      <c r="H31" s="190"/>
      <c r="I31" s="31"/>
      <c r="J31" s="45"/>
    </row>
    <row r="32" spans="1:10" x14ac:dyDescent="0.25">
      <c r="A32" s="126"/>
      <c r="B32" s="132" t="s">
        <v>291</v>
      </c>
      <c r="C32" s="182"/>
      <c r="D32" s="100"/>
      <c r="E32" s="100"/>
      <c r="F32" s="100"/>
      <c r="G32" s="48"/>
      <c r="H32" s="190"/>
      <c r="I32" s="31"/>
      <c r="J32" s="45"/>
    </row>
    <row r="33" spans="1:10" x14ac:dyDescent="0.25">
      <c r="A33" s="126"/>
      <c r="B33" s="132" t="s">
        <v>292</v>
      </c>
      <c r="C33" s="182"/>
      <c r="D33" s="100"/>
      <c r="E33" s="100"/>
      <c r="F33" s="100"/>
      <c r="G33" s="48"/>
      <c r="H33" s="190"/>
      <c r="I33" s="31"/>
      <c r="J33" s="45"/>
    </row>
    <row r="34" spans="1:10" x14ac:dyDescent="0.25">
      <c r="A34" s="126"/>
      <c r="B34" s="132" t="s">
        <v>293</v>
      </c>
      <c r="C34" s="182"/>
      <c r="D34" s="100"/>
      <c r="E34" s="100"/>
      <c r="F34" s="100"/>
      <c r="G34" s="48"/>
      <c r="H34" s="190"/>
      <c r="I34" s="31"/>
      <c r="J34" s="45"/>
    </row>
    <row r="35" spans="1:10" x14ac:dyDescent="0.25">
      <c r="A35" s="126"/>
      <c r="B35" s="132" t="s">
        <v>294</v>
      </c>
      <c r="C35" s="182"/>
      <c r="D35" s="100"/>
      <c r="E35" s="100"/>
      <c r="F35" s="100"/>
      <c r="G35" s="48"/>
      <c r="H35" s="190"/>
      <c r="I35" s="31"/>
      <c r="J35" s="45"/>
    </row>
    <row r="36" spans="1:10" x14ac:dyDescent="0.25">
      <c r="A36" s="126"/>
      <c r="B36" s="132"/>
      <c r="C36" s="182"/>
      <c r="D36" s="100"/>
      <c r="E36" s="100"/>
      <c r="F36" s="100"/>
      <c r="G36" s="48"/>
      <c r="H36" s="190"/>
      <c r="I36" s="31"/>
      <c r="J36" s="45"/>
    </row>
    <row r="37" spans="1:10" x14ac:dyDescent="0.25">
      <c r="A37" s="35" t="s">
        <v>2</v>
      </c>
      <c r="B37" s="132" t="s">
        <v>295</v>
      </c>
      <c r="C37" s="182"/>
      <c r="D37" s="100"/>
      <c r="E37" s="100"/>
      <c r="F37" s="100"/>
      <c r="G37" s="48"/>
      <c r="H37" s="190"/>
      <c r="I37" s="31"/>
      <c r="J37" s="45"/>
    </row>
    <row r="38" spans="1:10" ht="15.75" thickBot="1" x14ac:dyDescent="0.3">
      <c r="A38" s="117">
        <f>INDEX('Point Grid'!$C$8:$I$31,MATCH($A$1,'Point Grid'!$A$8:$A$31,0),MATCH(A37,'Point Grid'!$C$7:$I$7,0))</f>
        <v>1</v>
      </c>
      <c r="B38" s="132" t="s">
        <v>296</v>
      </c>
      <c r="C38" s="182"/>
      <c r="D38" s="100"/>
      <c r="E38" s="100"/>
      <c r="F38" s="100"/>
      <c r="G38" s="48"/>
      <c r="H38" s="190"/>
      <c r="I38" s="31"/>
      <c r="J38" s="45"/>
    </row>
    <row r="39" spans="1:10" ht="15.75" thickBot="1" x14ac:dyDescent="0.3">
      <c r="A39" s="5"/>
      <c r="B39" s="132"/>
      <c r="C39" s="182"/>
      <c r="D39" s="100"/>
      <c r="E39" s="100"/>
      <c r="F39" s="100"/>
      <c r="G39" s="48"/>
      <c r="H39" s="190"/>
      <c r="I39" s="31"/>
      <c r="J39" s="45"/>
    </row>
    <row r="40" spans="1:10" x14ac:dyDescent="0.25">
      <c r="A40" s="35"/>
      <c r="B40" s="39"/>
      <c r="C40" s="182"/>
      <c r="D40" s="100"/>
      <c r="E40" s="100"/>
      <c r="F40" s="100"/>
      <c r="G40" s="48"/>
      <c r="H40" s="190"/>
      <c r="I40" s="31"/>
      <c r="J40" s="45"/>
    </row>
    <row r="41" spans="1:10" x14ac:dyDescent="0.25">
      <c r="A41" s="35" t="s">
        <v>3</v>
      </c>
      <c r="B41" s="71" t="s">
        <v>297</v>
      </c>
      <c r="C41" s="182"/>
      <c r="D41" s="100"/>
      <c r="E41" s="100"/>
      <c r="F41" s="100"/>
      <c r="G41" s="48"/>
      <c r="H41" s="190"/>
      <c r="I41" s="31"/>
      <c r="J41" s="45"/>
    </row>
    <row r="42" spans="1:10" ht="15.75" thickBot="1" x14ac:dyDescent="0.3">
      <c r="A42" s="117">
        <f>INDEX('Point Grid'!$C$8:$I$31,MATCH($A$1,'Point Grid'!$A$8:$A$31,0),MATCH(A41,'Point Grid'!$C$7:$I$7,0))</f>
        <v>1.25</v>
      </c>
      <c r="B42" s="71" t="s">
        <v>166</v>
      </c>
      <c r="C42" s="182"/>
      <c r="D42" s="100"/>
      <c r="E42" s="100"/>
      <c r="F42" s="100"/>
      <c r="G42" s="48"/>
      <c r="H42" s="190"/>
      <c r="I42" s="31"/>
      <c r="J42" s="45"/>
    </row>
    <row r="43" spans="1:10" ht="15.75" thickBot="1" x14ac:dyDescent="0.3">
      <c r="A43" s="5"/>
      <c r="B43" s="68"/>
      <c r="C43" s="182"/>
      <c r="D43" s="100"/>
      <c r="E43" s="100"/>
      <c r="F43" s="100"/>
      <c r="G43" s="48"/>
      <c r="H43" s="190"/>
      <c r="I43" s="31"/>
      <c r="J43" s="45"/>
    </row>
    <row r="44" spans="1:10" x14ac:dyDescent="0.25">
      <c r="A44" s="126"/>
      <c r="B44" s="68"/>
      <c r="C44" s="182"/>
      <c r="D44" s="100"/>
      <c r="E44" s="100"/>
      <c r="F44" s="100"/>
      <c r="G44" s="48"/>
      <c r="H44" s="190"/>
      <c r="I44" s="31"/>
      <c r="J44" s="45"/>
    </row>
    <row r="45" spans="1:10" x14ac:dyDescent="0.25">
      <c r="A45" s="35" t="s">
        <v>4</v>
      </c>
      <c r="B45" s="132" t="s">
        <v>298</v>
      </c>
      <c r="C45" s="182"/>
      <c r="D45" s="100"/>
      <c r="E45" s="100"/>
      <c r="F45" s="100"/>
      <c r="G45" s="48"/>
      <c r="H45" s="190"/>
      <c r="I45" s="31"/>
      <c r="J45" s="45"/>
    </row>
    <row r="46" spans="1:10" ht="15.75" thickBot="1" x14ac:dyDescent="0.3">
      <c r="A46" s="117">
        <f>INDEX('Point Grid'!$C$8:$I$31,MATCH($A$1,'Point Grid'!$A$8:$A$31,0),MATCH(A45,'Point Grid'!$C$7:$I$7,0))</f>
        <v>0.5</v>
      </c>
      <c r="B46" s="132" t="s">
        <v>299</v>
      </c>
      <c r="C46" s="182"/>
      <c r="D46" s="100"/>
      <c r="E46" s="100"/>
      <c r="F46" s="100"/>
      <c r="G46" s="48"/>
      <c r="H46" s="190"/>
      <c r="I46" s="31"/>
      <c r="J46" s="45"/>
    </row>
    <row r="47" spans="1:10" ht="15.75" thickBot="1" x14ac:dyDescent="0.3">
      <c r="A47" s="5"/>
      <c r="B47" s="50"/>
      <c r="C47" s="26"/>
      <c r="D47" s="26"/>
      <c r="E47" s="26"/>
      <c r="F47" s="26"/>
      <c r="G47" s="26"/>
      <c r="H47" s="26"/>
      <c r="I47" s="31"/>
      <c r="J47" s="45"/>
    </row>
    <row r="48" spans="1:10" ht="15.75" thickBot="1" x14ac:dyDescent="0.3">
      <c r="A48" s="127"/>
      <c r="B48" s="271"/>
      <c r="C48" s="271"/>
      <c r="D48" s="271"/>
      <c r="E48" s="271"/>
      <c r="F48" s="271"/>
      <c r="G48" s="271"/>
      <c r="H48" s="271"/>
      <c r="I48" s="272"/>
      <c r="J48" s="45"/>
    </row>
    <row r="49" spans="2:10" x14ac:dyDescent="0.25">
      <c r="B49" s="45"/>
      <c r="C49" s="45"/>
      <c r="D49" s="45"/>
      <c r="E49" s="45"/>
      <c r="F49" s="45"/>
      <c r="G49" s="45"/>
      <c r="H49" s="45"/>
      <c r="I49" s="45"/>
      <c r="J49" s="45"/>
    </row>
    <row r="50" spans="2:10" x14ac:dyDescent="0.25">
      <c r="B50" s="45"/>
      <c r="C50" s="45"/>
      <c r="D50" s="45"/>
      <c r="E50" s="45"/>
      <c r="F50" s="45"/>
      <c r="G50" s="45"/>
      <c r="H50" s="45"/>
      <c r="I50" s="45"/>
      <c r="J50" s="45"/>
    </row>
    <row r="51" spans="2:10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x14ac:dyDescent="0.25">
      <c r="B52" s="45"/>
      <c r="C52" s="45"/>
      <c r="D52" s="45"/>
      <c r="E52" s="45"/>
      <c r="F52" s="45"/>
      <c r="G52" s="45"/>
      <c r="H52" s="45"/>
      <c r="I52" s="45"/>
      <c r="J52" s="45"/>
    </row>
    <row r="53" spans="2:10" x14ac:dyDescent="0.25">
      <c r="B53" s="45"/>
      <c r="C53" s="45"/>
      <c r="D53" s="45"/>
      <c r="E53" s="45"/>
      <c r="F53" s="45"/>
      <c r="G53" s="45"/>
      <c r="H53" s="45"/>
      <c r="I53" s="45"/>
      <c r="J53" s="45"/>
    </row>
    <row r="54" spans="2:10" x14ac:dyDescent="0.25">
      <c r="B54" s="45"/>
      <c r="C54" s="45"/>
      <c r="D54" s="45"/>
      <c r="E54" s="45"/>
      <c r="F54" s="45"/>
      <c r="G54" s="45"/>
      <c r="H54" s="45"/>
      <c r="I54" s="45"/>
      <c r="J54" s="45"/>
    </row>
    <row r="55" spans="2:10" x14ac:dyDescent="0.25">
      <c r="B55" s="45"/>
      <c r="C55" s="45"/>
      <c r="D55" s="45"/>
      <c r="E55" s="45"/>
      <c r="F55" s="45"/>
      <c r="G55" s="45"/>
      <c r="H55" s="45"/>
      <c r="I55" s="45"/>
      <c r="J55" s="45"/>
    </row>
  </sheetData>
  <mergeCells count="40">
    <mergeCell ref="C26:D26"/>
    <mergeCell ref="E26:F26"/>
    <mergeCell ref="G26:H26"/>
    <mergeCell ref="C24:D24"/>
    <mergeCell ref="E24:F24"/>
    <mergeCell ref="G24:H24"/>
    <mergeCell ref="C25:D25"/>
    <mergeCell ref="E25:F25"/>
    <mergeCell ref="G25:H25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3:D13"/>
    <mergeCell ref="E13:F13"/>
    <mergeCell ref="C14:D14"/>
    <mergeCell ref="E14:F14"/>
    <mergeCell ref="C15:D15"/>
    <mergeCell ref="E15:F15"/>
    <mergeCell ref="C9:D9"/>
    <mergeCell ref="E9:F9"/>
    <mergeCell ref="G9:H9"/>
    <mergeCell ref="C10:D10"/>
    <mergeCell ref="E10:F10"/>
    <mergeCell ref="G10:H10"/>
    <mergeCell ref="H1:I1"/>
    <mergeCell ref="C7:D7"/>
    <mergeCell ref="E7:F7"/>
    <mergeCell ref="G7:H7"/>
    <mergeCell ref="C8:D8"/>
    <mergeCell ref="E8:F8"/>
    <mergeCell ref="G8:H8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48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4" width="12.42578125" style="29" customWidth="1"/>
    <col min="5" max="6" width="14" style="29" customWidth="1"/>
    <col min="7" max="7" width="12.7109375" style="29" customWidth="1"/>
    <col min="8" max="8" width="12" style="29" customWidth="1"/>
    <col min="9" max="9" width="9.42578125" style="29" customWidth="1"/>
    <col min="10" max="10" width="10.7109375" style="29" customWidth="1"/>
    <col min="11" max="16384" width="9.140625" style="29"/>
  </cols>
  <sheetData>
    <row r="1" spans="1:9" x14ac:dyDescent="0.25">
      <c r="A1" s="7">
        <v>18</v>
      </c>
      <c r="B1" s="40" t="s">
        <v>12</v>
      </c>
      <c r="C1" s="28"/>
      <c r="D1" s="28"/>
      <c r="E1" s="28"/>
      <c r="F1" s="28"/>
      <c r="G1" s="28"/>
      <c r="H1" s="584" t="s">
        <v>29</v>
      </c>
      <c r="I1" s="594"/>
    </row>
    <row r="2" spans="1:9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9" x14ac:dyDescent="0.25">
      <c r="A3" s="8" t="s">
        <v>13</v>
      </c>
      <c r="B3" s="195" t="s">
        <v>301</v>
      </c>
      <c r="C3" s="48"/>
      <c r="D3" s="24"/>
      <c r="E3" s="24"/>
      <c r="F3" s="24"/>
      <c r="G3" s="24"/>
      <c r="H3" s="24"/>
      <c r="I3" s="25"/>
    </row>
    <row r="4" spans="1:9" x14ac:dyDescent="0.25">
      <c r="A4" s="9">
        <f>INDEX('Point Grid'!B:B,MATCH($A$1,'Point Grid'!A:A,0))</f>
        <v>2</v>
      </c>
      <c r="B4" s="195"/>
      <c r="C4" s="48"/>
      <c r="D4" s="24"/>
      <c r="E4" s="24"/>
      <c r="F4" s="24"/>
      <c r="G4" s="24"/>
      <c r="H4" s="181"/>
      <c r="I4" s="25"/>
    </row>
    <row r="5" spans="1:9" x14ac:dyDescent="0.25">
      <c r="A5" s="126"/>
      <c r="B5" s="292"/>
      <c r="C5" s="466" t="s">
        <v>302</v>
      </c>
      <c r="D5" s="467"/>
      <c r="E5" s="447"/>
      <c r="F5" s="447"/>
      <c r="G5" s="24"/>
      <c r="H5" s="182"/>
      <c r="I5" s="25"/>
    </row>
    <row r="6" spans="1:9" x14ac:dyDescent="0.25">
      <c r="A6" s="30"/>
      <c r="B6" s="450" t="s">
        <v>147</v>
      </c>
      <c r="C6" s="405" t="s">
        <v>45</v>
      </c>
      <c r="D6" s="461" t="s">
        <v>303</v>
      </c>
      <c r="E6" s="463" t="s">
        <v>236</v>
      </c>
      <c r="F6" s="464" t="s">
        <v>304</v>
      </c>
      <c r="G6" s="24"/>
      <c r="H6" s="183"/>
      <c r="I6" s="25"/>
    </row>
    <row r="7" spans="1:9" x14ac:dyDescent="0.25">
      <c r="A7" s="30"/>
      <c r="B7" s="451"/>
      <c r="C7" s="211" t="s">
        <v>305</v>
      </c>
      <c r="D7" s="462" t="s">
        <v>246</v>
      </c>
      <c r="E7" s="459" t="s">
        <v>306</v>
      </c>
      <c r="F7" s="465" t="s">
        <v>307</v>
      </c>
      <c r="G7" s="110"/>
      <c r="H7" s="189"/>
      <c r="I7" s="436"/>
    </row>
    <row r="8" spans="1:9" x14ac:dyDescent="0.25">
      <c r="A8" s="30"/>
      <c r="B8" s="157">
        <v>2016</v>
      </c>
      <c r="C8" s="282">
        <v>2900</v>
      </c>
      <c r="D8" s="452">
        <v>2.2999999999999998</v>
      </c>
      <c r="E8" s="455">
        <v>6500</v>
      </c>
      <c r="F8" s="456">
        <v>1.0669999999999999</v>
      </c>
      <c r="G8" s="110"/>
      <c r="H8" s="189"/>
      <c r="I8" s="436"/>
    </row>
    <row r="9" spans="1:9" x14ac:dyDescent="0.25">
      <c r="A9" s="30"/>
      <c r="B9" s="194">
        <v>2017</v>
      </c>
      <c r="C9" s="285">
        <v>1800</v>
      </c>
      <c r="D9" s="453">
        <v>3.9</v>
      </c>
      <c r="E9" s="457">
        <v>8100</v>
      </c>
      <c r="F9" s="458">
        <v>0.98299999999999998</v>
      </c>
      <c r="G9" s="110"/>
      <c r="H9" s="189"/>
      <c r="I9" s="437"/>
    </row>
    <row r="10" spans="1:9" x14ac:dyDescent="0.25">
      <c r="A10" s="30"/>
      <c r="B10" s="159">
        <v>2018</v>
      </c>
      <c r="C10" s="211">
        <v>1000</v>
      </c>
      <c r="D10" s="454">
        <v>7.6</v>
      </c>
      <c r="E10" s="459">
        <v>8000</v>
      </c>
      <c r="F10" s="460">
        <v>1</v>
      </c>
      <c r="G10" s="110"/>
      <c r="H10" s="189"/>
      <c r="I10" s="437"/>
    </row>
    <row r="11" spans="1:9" x14ac:dyDescent="0.25">
      <c r="A11" s="30"/>
      <c r="B11" s="39"/>
      <c r="C11" s="39"/>
      <c r="D11" s="39"/>
      <c r="E11" s="109"/>
      <c r="F11" s="111"/>
      <c r="G11" s="110"/>
      <c r="H11" s="110"/>
      <c r="I11" s="437"/>
    </row>
    <row r="12" spans="1:9" x14ac:dyDescent="0.25">
      <c r="A12" s="30"/>
      <c r="B12" s="39" t="s">
        <v>308</v>
      </c>
      <c r="C12" s="102"/>
      <c r="D12" s="108"/>
      <c r="E12" s="105"/>
      <c r="F12" s="111"/>
      <c r="G12" s="110"/>
      <c r="H12" s="110"/>
      <c r="I12" s="437"/>
    </row>
    <row r="13" spans="1:9" x14ac:dyDescent="0.25">
      <c r="A13" s="30"/>
      <c r="B13" s="195" t="s">
        <v>294</v>
      </c>
      <c r="C13" s="102"/>
      <c r="D13" s="108"/>
      <c r="E13" s="105"/>
      <c r="F13" s="111"/>
      <c r="G13" s="110"/>
      <c r="H13" s="110"/>
      <c r="I13" s="437"/>
    </row>
    <row r="14" spans="1:9" x14ac:dyDescent="0.25">
      <c r="A14" s="126"/>
      <c r="B14" s="106"/>
      <c r="C14" s="103"/>
      <c r="D14" s="48"/>
      <c r="E14" s="48"/>
      <c r="F14" s="48"/>
      <c r="G14" s="44"/>
      <c r="H14" s="44"/>
      <c r="I14" s="439"/>
    </row>
    <row r="15" spans="1:9" x14ac:dyDescent="0.25">
      <c r="A15" s="35" t="s">
        <v>2</v>
      </c>
      <c r="B15" s="106" t="s">
        <v>309</v>
      </c>
      <c r="C15" s="103"/>
      <c r="D15" s="48"/>
      <c r="E15" s="48"/>
      <c r="F15" s="48"/>
      <c r="G15" s="44"/>
      <c r="H15" s="44"/>
      <c r="I15" s="439"/>
    </row>
    <row r="16" spans="1:9" ht="15.75" thickBot="1" x14ac:dyDescent="0.3">
      <c r="A16" s="9">
        <f>INDEX('Point Grid'!$C$8:$I$31,MATCH($A$1,'Point Grid'!$A$8:$A$31,0),MATCH(A15,'Point Grid'!$C$7:$I$7,0))</f>
        <v>1.5</v>
      </c>
      <c r="B16" s="106" t="s">
        <v>310</v>
      </c>
      <c r="C16" s="103"/>
      <c r="D16" s="44"/>
      <c r="E16" s="44"/>
      <c r="F16" s="44"/>
      <c r="G16" s="44"/>
      <c r="H16" s="44"/>
      <c r="I16" s="439"/>
    </row>
    <row r="17" spans="1:9" ht="15.75" thickBot="1" x14ac:dyDescent="0.3">
      <c r="A17" s="5"/>
      <c r="B17" s="106"/>
      <c r="C17" s="103"/>
      <c r="D17" s="44"/>
      <c r="E17" s="44"/>
      <c r="F17" s="116"/>
      <c r="G17" s="114"/>
      <c r="H17" s="114"/>
      <c r="I17" s="439"/>
    </row>
    <row r="18" spans="1:9" x14ac:dyDescent="0.25">
      <c r="A18" s="94"/>
      <c r="B18" s="39"/>
      <c r="C18" s="103"/>
      <c r="D18" s="44"/>
      <c r="E18" s="44"/>
      <c r="F18" s="116"/>
      <c r="G18" s="114"/>
      <c r="H18" s="114"/>
      <c r="I18" s="439"/>
    </row>
    <row r="19" spans="1:9" x14ac:dyDescent="0.25">
      <c r="A19" s="35" t="s">
        <v>3</v>
      </c>
      <c r="B19" s="106" t="s">
        <v>311</v>
      </c>
      <c r="C19" s="103"/>
      <c r="D19" s="44"/>
      <c r="E19" s="44"/>
      <c r="F19" s="116"/>
      <c r="G19" s="114"/>
      <c r="H19" s="114"/>
      <c r="I19" s="439"/>
    </row>
    <row r="20" spans="1:9" ht="15.75" thickBot="1" x14ac:dyDescent="0.3">
      <c r="A20" s="9">
        <f>INDEX('Point Grid'!$C$8:$I$31,MATCH($A$1,'Point Grid'!$A$8:$A$31,0),MATCH(A19,'Point Grid'!$C$7:$I$7,0))</f>
        <v>0.5</v>
      </c>
      <c r="B20" s="106" t="s">
        <v>312</v>
      </c>
      <c r="C20" s="103"/>
      <c r="D20" s="44"/>
      <c r="E20" s="44"/>
      <c r="F20" s="116"/>
      <c r="G20" s="114"/>
      <c r="H20" s="114"/>
      <c r="I20" s="439"/>
    </row>
    <row r="21" spans="1:9" ht="15.75" thickBot="1" x14ac:dyDescent="0.3">
      <c r="A21" s="5"/>
      <c r="B21" s="106"/>
      <c r="C21" s="103"/>
      <c r="D21" s="44"/>
      <c r="E21" s="44"/>
      <c r="F21" s="116"/>
      <c r="G21" s="114"/>
      <c r="H21" s="114"/>
      <c r="I21" s="439"/>
    </row>
    <row r="22" spans="1:9" ht="15.75" thickBot="1" x14ac:dyDescent="0.3">
      <c r="A22" s="440"/>
      <c r="B22" s="441"/>
      <c r="C22" s="442"/>
      <c r="D22" s="443"/>
      <c r="E22" s="443"/>
      <c r="F22" s="444"/>
      <c r="G22" s="445"/>
      <c r="H22" s="445"/>
      <c r="I22" s="446"/>
    </row>
    <row r="23" spans="1:9" x14ac:dyDescent="0.25">
      <c r="B23" s="45"/>
      <c r="C23" s="45"/>
      <c r="D23" s="45"/>
      <c r="E23" s="45"/>
      <c r="F23" s="45"/>
      <c r="G23" s="45"/>
      <c r="H23" s="45"/>
      <c r="I23" s="45"/>
    </row>
    <row r="24" spans="1:9" x14ac:dyDescent="0.25">
      <c r="B24" s="45"/>
      <c r="C24" s="45"/>
      <c r="D24" s="45"/>
      <c r="E24" s="45"/>
      <c r="F24" s="45"/>
      <c r="G24" s="45"/>
      <c r="H24" s="45"/>
      <c r="I24" s="45"/>
    </row>
    <row r="25" spans="1:9" x14ac:dyDescent="0.25">
      <c r="B25" s="45"/>
      <c r="C25" s="45"/>
      <c r="D25" s="45"/>
      <c r="E25" s="45"/>
      <c r="F25" s="45"/>
      <c r="G25" s="45"/>
      <c r="H25" s="45"/>
      <c r="I25" s="45"/>
    </row>
    <row r="26" spans="1:9" x14ac:dyDescent="0.25">
      <c r="B26" s="45"/>
      <c r="C26" s="45"/>
      <c r="D26" s="45"/>
      <c r="E26" s="45"/>
      <c r="F26" s="45"/>
      <c r="G26" s="45"/>
      <c r="H26" s="45"/>
      <c r="I26" s="45"/>
    </row>
    <row r="27" spans="1:9" x14ac:dyDescent="0.25">
      <c r="B27" s="45"/>
      <c r="C27" s="45"/>
      <c r="D27" s="45"/>
      <c r="E27" s="45"/>
      <c r="F27" s="45"/>
      <c r="G27" s="45"/>
      <c r="H27" s="45"/>
      <c r="I27" s="45"/>
    </row>
    <row r="28" spans="1:9" x14ac:dyDescent="0.25">
      <c r="B28" s="45"/>
      <c r="C28" s="45"/>
      <c r="D28" s="45"/>
      <c r="E28" s="45"/>
      <c r="F28" s="45"/>
      <c r="G28" s="45"/>
      <c r="H28" s="45"/>
      <c r="I28" s="45"/>
    </row>
    <row r="29" spans="1:9" x14ac:dyDescent="0.25">
      <c r="B29" s="45"/>
      <c r="C29" s="45"/>
      <c r="D29" s="45"/>
      <c r="E29" s="45"/>
      <c r="F29" s="45"/>
      <c r="G29" s="45"/>
      <c r="H29" s="45"/>
      <c r="I29" s="45"/>
    </row>
    <row r="30" spans="1:9" x14ac:dyDescent="0.25">
      <c r="B30" s="45"/>
      <c r="C30" s="45"/>
      <c r="D30" s="45"/>
      <c r="E30" s="45"/>
      <c r="F30" s="45"/>
      <c r="G30" s="45"/>
      <c r="H30" s="45"/>
      <c r="I30" s="45"/>
    </row>
    <row r="31" spans="1:9" x14ac:dyDescent="0.25">
      <c r="B31" s="45"/>
      <c r="C31" s="45"/>
      <c r="D31" s="45"/>
      <c r="E31" s="45"/>
      <c r="F31" s="45"/>
      <c r="G31" s="45"/>
      <c r="H31" s="45"/>
      <c r="I31" s="45"/>
    </row>
    <row r="32" spans="1:9" x14ac:dyDescent="0.25">
      <c r="B32" s="45"/>
      <c r="C32" s="45"/>
      <c r="D32" s="45"/>
      <c r="E32" s="45"/>
      <c r="F32" s="45"/>
      <c r="G32" s="45"/>
      <c r="H32" s="45"/>
      <c r="I32" s="45"/>
    </row>
    <row r="33" spans="2:9" x14ac:dyDescent="0.25">
      <c r="B33" s="45"/>
      <c r="C33" s="45"/>
      <c r="D33" s="45"/>
      <c r="E33" s="45"/>
      <c r="F33" s="45"/>
      <c r="G33" s="45"/>
      <c r="H33" s="45"/>
      <c r="I33" s="45"/>
    </row>
    <row r="34" spans="2:9" x14ac:dyDescent="0.25">
      <c r="B34" s="45"/>
      <c r="C34" s="45"/>
      <c r="D34" s="45"/>
      <c r="E34" s="45"/>
      <c r="F34" s="45"/>
      <c r="G34" s="45"/>
      <c r="H34" s="45"/>
      <c r="I34" s="45"/>
    </row>
    <row r="35" spans="2:9" x14ac:dyDescent="0.25">
      <c r="B35" s="45"/>
      <c r="C35" s="45"/>
      <c r="D35" s="45"/>
      <c r="E35" s="45"/>
      <c r="F35" s="45"/>
      <c r="G35" s="45"/>
      <c r="H35" s="45"/>
      <c r="I35" s="45"/>
    </row>
    <row r="36" spans="2:9" x14ac:dyDescent="0.25">
      <c r="B36" s="45"/>
      <c r="C36" s="45"/>
      <c r="D36" s="45"/>
      <c r="E36" s="45"/>
      <c r="F36" s="45"/>
      <c r="G36" s="45"/>
      <c r="H36" s="45"/>
      <c r="I36" s="45"/>
    </row>
    <row r="37" spans="2:9" x14ac:dyDescent="0.25">
      <c r="B37" s="45"/>
      <c r="C37" s="45"/>
      <c r="D37" s="45"/>
      <c r="E37" s="45"/>
      <c r="F37" s="45"/>
      <c r="G37" s="45"/>
      <c r="H37" s="45"/>
      <c r="I37" s="45"/>
    </row>
    <row r="38" spans="2:9" x14ac:dyDescent="0.25">
      <c r="B38" s="45"/>
      <c r="C38" s="45"/>
      <c r="D38" s="45"/>
      <c r="E38" s="45"/>
      <c r="F38" s="45"/>
      <c r="G38" s="45"/>
      <c r="H38" s="45"/>
      <c r="I38" s="45"/>
    </row>
    <row r="39" spans="2:9" x14ac:dyDescent="0.25">
      <c r="B39" s="45"/>
      <c r="C39" s="45"/>
      <c r="D39" s="45"/>
      <c r="E39" s="45"/>
      <c r="F39" s="45"/>
      <c r="G39" s="45"/>
      <c r="H39" s="45"/>
      <c r="I39" s="45"/>
    </row>
    <row r="40" spans="2:9" x14ac:dyDescent="0.25">
      <c r="B40" s="45"/>
      <c r="C40" s="45"/>
      <c r="D40" s="45"/>
      <c r="E40" s="45"/>
      <c r="F40" s="45"/>
      <c r="G40" s="45"/>
      <c r="H40" s="45"/>
      <c r="I40" s="45"/>
    </row>
    <row r="41" spans="2:9" x14ac:dyDescent="0.25">
      <c r="B41" s="45"/>
      <c r="C41" s="45"/>
      <c r="D41" s="45"/>
      <c r="E41" s="45"/>
      <c r="F41" s="45"/>
      <c r="G41" s="45"/>
      <c r="H41" s="45"/>
      <c r="I41" s="45"/>
    </row>
    <row r="42" spans="2:9" x14ac:dyDescent="0.25">
      <c r="B42" s="45"/>
      <c r="C42" s="45"/>
      <c r="D42" s="45"/>
      <c r="E42" s="45"/>
      <c r="F42" s="45"/>
      <c r="G42" s="45"/>
      <c r="H42" s="45"/>
      <c r="I42" s="45"/>
    </row>
    <row r="43" spans="2:9" x14ac:dyDescent="0.25">
      <c r="B43" s="45"/>
      <c r="C43" s="45"/>
      <c r="D43" s="45"/>
      <c r="E43" s="45"/>
      <c r="F43" s="45"/>
      <c r="G43" s="45"/>
      <c r="H43" s="45"/>
      <c r="I43" s="45"/>
    </row>
    <row r="44" spans="2:9" x14ac:dyDescent="0.25">
      <c r="B44" s="45"/>
      <c r="C44" s="45"/>
      <c r="D44" s="45"/>
      <c r="E44" s="45"/>
      <c r="F44" s="45"/>
      <c r="G44" s="45"/>
      <c r="H44" s="45"/>
      <c r="I44" s="45"/>
    </row>
    <row r="45" spans="2:9" x14ac:dyDescent="0.25">
      <c r="B45" s="45"/>
      <c r="C45" s="45"/>
      <c r="D45" s="45"/>
      <c r="E45" s="45"/>
      <c r="F45" s="45"/>
      <c r="G45" s="45"/>
      <c r="H45" s="45"/>
      <c r="I45" s="45"/>
    </row>
    <row r="46" spans="2:9" x14ac:dyDescent="0.25">
      <c r="B46" s="45"/>
      <c r="C46" s="45"/>
      <c r="D46" s="45"/>
      <c r="E46" s="45"/>
      <c r="F46" s="45"/>
      <c r="G46" s="45"/>
      <c r="H46" s="45"/>
      <c r="I46" s="45"/>
    </row>
    <row r="47" spans="2:9" x14ac:dyDescent="0.25">
      <c r="B47" s="45"/>
      <c r="C47" s="45"/>
      <c r="D47" s="45"/>
      <c r="E47" s="45"/>
      <c r="F47" s="45"/>
      <c r="G47" s="45"/>
      <c r="H47" s="45"/>
      <c r="I47" s="45"/>
    </row>
    <row r="48" spans="2:9" x14ac:dyDescent="0.25">
      <c r="B48" s="45"/>
      <c r="C48" s="45"/>
      <c r="D48" s="45"/>
      <c r="E48" s="45"/>
      <c r="F48" s="45"/>
      <c r="G48" s="45"/>
      <c r="H48" s="45"/>
      <c r="I48" s="45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55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1.140625" style="29" customWidth="1"/>
    <col min="10" max="10" width="10.7109375" style="29" customWidth="1"/>
    <col min="11" max="16384" width="9.140625" style="29"/>
  </cols>
  <sheetData>
    <row r="1" spans="1:10" x14ac:dyDescent="0.25">
      <c r="A1" s="7">
        <v>19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316" t="s">
        <v>313</v>
      </c>
      <c r="C3" s="56"/>
      <c r="D3" s="26"/>
      <c r="E3" s="26"/>
      <c r="F3" s="26"/>
      <c r="G3" s="26"/>
      <c r="H3" s="26"/>
      <c r="I3" s="31"/>
    </row>
    <row r="4" spans="1:10" ht="15.75" thickBot="1" x14ac:dyDescent="0.3">
      <c r="A4" s="9">
        <f>INDEX('Point Grid'!B:B,MATCH($A$1,'Point Grid'!A:A,0))</f>
        <v>1.25</v>
      </c>
      <c r="B4" s="316"/>
      <c r="C4" s="56"/>
      <c r="D4" s="26"/>
      <c r="E4" s="26"/>
      <c r="F4" s="26"/>
      <c r="G4" s="26"/>
      <c r="H4" s="26"/>
      <c r="I4" s="31"/>
    </row>
    <row r="5" spans="1:10" ht="15.75" thickBot="1" x14ac:dyDescent="0.3">
      <c r="A5" s="5"/>
      <c r="B5" s="434">
        <v>2500</v>
      </c>
      <c r="C5" s="472" t="s">
        <v>314</v>
      </c>
      <c r="D5" s="261"/>
      <c r="E5" s="261"/>
      <c r="F5" s="262"/>
      <c r="G5" s="26"/>
      <c r="H5" s="26"/>
      <c r="I5" s="31"/>
      <c r="J5" s="45"/>
    </row>
    <row r="6" spans="1:10" x14ac:dyDescent="0.25">
      <c r="A6" s="30"/>
      <c r="B6" s="480">
        <v>0.6</v>
      </c>
      <c r="C6" s="407" t="s">
        <v>315</v>
      </c>
      <c r="D6" s="474"/>
      <c r="E6" s="475"/>
      <c r="F6" s="257"/>
      <c r="G6" s="26"/>
      <c r="H6" s="26"/>
      <c r="I6" s="31"/>
      <c r="J6" s="45"/>
    </row>
    <row r="7" spans="1:10" x14ac:dyDescent="0.25">
      <c r="A7" s="30"/>
      <c r="B7" s="471">
        <v>1285</v>
      </c>
      <c r="C7" s="476" t="s">
        <v>316</v>
      </c>
      <c r="D7" s="473"/>
      <c r="E7" s="477"/>
      <c r="F7" s="478"/>
      <c r="G7" s="44"/>
      <c r="H7" s="44"/>
      <c r="I7" s="438"/>
      <c r="J7" s="45"/>
    </row>
    <row r="8" spans="1:10" x14ac:dyDescent="0.25">
      <c r="A8" s="30"/>
      <c r="B8" s="481">
        <v>1.385</v>
      </c>
      <c r="C8" s="476" t="s">
        <v>317</v>
      </c>
      <c r="D8" s="473"/>
      <c r="E8" s="479"/>
      <c r="F8" s="478"/>
      <c r="G8" s="44"/>
      <c r="H8" s="44"/>
      <c r="I8" s="438"/>
      <c r="J8" s="45"/>
    </row>
    <row r="9" spans="1:10" x14ac:dyDescent="0.25">
      <c r="A9" s="30"/>
      <c r="B9" s="471">
        <v>625</v>
      </c>
      <c r="C9" s="476" t="s">
        <v>318</v>
      </c>
      <c r="D9" s="473"/>
      <c r="E9" s="477"/>
      <c r="F9" s="478"/>
      <c r="G9" s="44"/>
      <c r="H9" s="61"/>
      <c r="I9" s="439"/>
      <c r="J9" s="45"/>
    </row>
    <row r="10" spans="1:10" x14ac:dyDescent="0.25">
      <c r="A10" s="30"/>
      <c r="B10" s="469"/>
      <c r="C10" s="469"/>
      <c r="D10" s="39"/>
      <c r="E10" s="104"/>
      <c r="F10" s="44"/>
      <c r="G10" s="44"/>
      <c r="H10" s="61"/>
      <c r="I10" s="439"/>
      <c r="J10" s="45"/>
    </row>
    <row r="11" spans="1:10" x14ac:dyDescent="0.25">
      <c r="A11" s="35"/>
      <c r="B11" s="132" t="s">
        <v>322</v>
      </c>
      <c r="C11" s="102"/>
      <c r="D11" s="39"/>
      <c r="E11" s="104"/>
      <c r="F11" s="44"/>
      <c r="G11" s="44"/>
      <c r="H11" s="61"/>
      <c r="I11" s="439"/>
      <c r="J11" s="45"/>
    </row>
    <row r="12" spans="1:10" x14ac:dyDescent="0.25">
      <c r="A12" s="9"/>
      <c r="B12" s="316" t="s">
        <v>323</v>
      </c>
      <c r="C12" s="102"/>
      <c r="D12" s="39"/>
      <c r="E12" s="105"/>
      <c r="F12" s="44"/>
      <c r="G12" s="44"/>
      <c r="H12" s="61"/>
      <c r="I12" s="439"/>
      <c r="J12" s="45"/>
    </row>
    <row r="13" spans="1:10" x14ac:dyDescent="0.25">
      <c r="A13" s="126"/>
      <c r="B13" s="316"/>
      <c r="C13" s="102"/>
      <c r="D13" s="39"/>
      <c r="E13" s="105"/>
      <c r="F13" s="44"/>
      <c r="G13" s="44"/>
      <c r="H13" s="61"/>
      <c r="I13" s="439"/>
      <c r="J13" s="45"/>
    </row>
    <row r="14" spans="1:10" x14ac:dyDescent="0.25">
      <c r="A14" s="30"/>
      <c r="B14" s="468" t="s">
        <v>319</v>
      </c>
      <c r="C14" s="103"/>
      <c r="D14" s="103"/>
      <c r="E14" s="103"/>
      <c r="F14" s="103"/>
      <c r="G14" s="26"/>
      <c r="H14" s="46"/>
      <c r="I14" s="31"/>
      <c r="J14" s="45"/>
    </row>
    <row r="15" spans="1:10" x14ac:dyDescent="0.25">
      <c r="A15" s="35"/>
      <c r="B15" s="102" t="s">
        <v>320</v>
      </c>
      <c r="C15" s="103"/>
      <c r="D15" s="103"/>
      <c r="E15" s="103"/>
      <c r="F15" s="103"/>
      <c r="G15" s="26"/>
      <c r="H15" s="46"/>
      <c r="I15" s="31"/>
      <c r="J15" s="45"/>
    </row>
    <row r="16" spans="1:10" x14ac:dyDescent="0.25">
      <c r="A16" s="9"/>
      <c r="B16" s="102" t="s">
        <v>321</v>
      </c>
      <c r="C16" s="50"/>
      <c r="D16" s="26"/>
      <c r="E16" s="26"/>
      <c r="F16" s="26"/>
      <c r="G16" s="26"/>
      <c r="H16" s="46"/>
      <c r="I16" s="31"/>
      <c r="J16" s="45"/>
    </row>
    <row r="17" spans="1:10" x14ac:dyDescent="0.25">
      <c r="A17" s="94"/>
      <c r="B17" s="24"/>
      <c r="C17" s="26"/>
      <c r="D17" s="26"/>
      <c r="E17" s="26"/>
      <c r="F17" s="26"/>
      <c r="G17" s="26"/>
      <c r="H17" s="46"/>
      <c r="I17" s="31"/>
      <c r="J17" s="45"/>
    </row>
    <row r="18" spans="1:10" x14ac:dyDescent="0.25">
      <c r="A18" s="30"/>
      <c r="B18" s="24"/>
      <c r="C18" s="26"/>
      <c r="D18" s="26"/>
      <c r="E18" s="26"/>
      <c r="F18" s="26"/>
      <c r="G18" s="26"/>
      <c r="H18" s="46"/>
      <c r="I18" s="31"/>
      <c r="J18" s="45"/>
    </row>
    <row r="19" spans="1:10" x14ac:dyDescent="0.25">
      <c r="A19" s="30"/>
      <c r="B19" s="26"/>
      <c r="C19" s="26"/>
      <c r="D19" s="26"/>
      <c r="E19" s="26"/>
      <c r="F19" s="26"/>
      <c r="G19" s="26"/>
      <c r="H19" s="46"/>
      <c r="I19" s="31"/>
      <c r="J19" s="45"/>
    </row>
    <row r="20" spans="1:10" ht="15.75" thickBot="1" x14ac:dyDescent="0.3">
      <c r="A20" s="32"/>
      <c r="B20" s="33"/>
      <c r="C20" s="33"/>
      <c r="D20" s="33"/>
      <c r="E20" s="33"/>
      <c r="F20" s="33"/>
      <c r="G20" s="33"/>
      <c r="H20" s="33"/>
      <c r="I20" s="34"/>
      <c r="J20" s="45"/>
    </row>
    <row r="21" spans="1:10" x14ac:dyDescent="0.25"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5"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5"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25">
      <c r="B26" s="45"/>
      <c r="C26" s="45"/>
      <c r="D26" s="45"/>
      <c r="E26" s="45"/>
      <c r="F26" s="45"/>
      <c r="G26" s="45"/>
      <c r="H26" s="45"/>
      <c r="I26" s="45"/>
      <c r="J26" s="45"/>
    </row>
    <row r="27" spans="1:10" x14ac:dyDescent="0.25">
      <c r="B27" s="45"/>
      <c r="C27" s="45"/>
      <c r="D27" s="45"/>
      <c r="E27" s="45"/>
      <c r="F27" s="45"/>
      <c r="G27" s="45"/>
      <c r="H27" s="45"/>
      <c r="I27" s="45"/>
      <c r="J27" s="45"/>
    </row>
    <row r="28" spans="1:10" x14ac:dyDescent="0.25">
      <c r="B28" s="45"/>
      <c r="C28" s="45"/>
      <c r="D28" s="45"/>
      <c r="E28" s="45"/>
      <c r="F28" s="45"/>
      <c r="G28" s="45"/>
      <c r="H28" s="45"/>
      <c r="I28" s="45"/>
      <c r="J28" s="45"/>
    </row>
    <row r="29" spans="1:10" x14ac:dyDescent="0.25">
      <c r="B29" s="45"/>
      <c r="C29" s="45"/>
      <c r="D29" s="45"/>
      <c r="E29" s="45"/>
      <c r="F29" s="45"/>
      <c r="G29" s="45"/>
      <c r="H29" s="45"/>
      <c r="I29" s="45"/>
      <c r="J29" s="45"/>
    </row>
    <row r="30" spans="1:10" x14ac:dyDescent="0.25">
      <c r="B30" s="45"/>
      <c r="C30" s="45"/>
      <c r="D30" s="45"/>
      <c r="E30" s="45"/>
      <c r="F30" s="45"/>
      <c r="G30" s="45"/>
      <c r="H30" s="45"/>
      <c r="I30" s="45"/>
      <c r="J30" s="45"/>
    </row>
    <row r="31" spans="1:10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B32" s="45"/>
      <c r="C32" s="45"/>
      <c r="D32" s="45"/>
      <c r="E32" s="45"/>
      <c r="F32" s="45"/>
      <c r="G32" s="45"/>
      <c r="H32" s="45"/>
      <c r="I32" s="45"/>
      <c r="J32" s="45"/>
    </row>
    <row r="33" spans="2:10" x14ac:dyDescent="0.25">
      <c r="B33" s="45"/>
      <c r="C33" s="45"/>
      <c r="D33" s="45"/>
      <c r="E33" s="45"/>
      <c r="F33" s="45"/>
      <c r="G33" s="45"/>
      <c r="H33" s="45"/>
      <c r="I33" s="45"/>
      <c r="J33" s="45"/>
    </row>
    <row r="34" spans="2:10" x14ac:dyDescent="0.25">
      <c r="B34" s="45"/>
      <c r="C34" s="45"/>
      <c r="D34" s="45"/>
      <c r="E34" s="45"/>
      <c r="F34" s="45"/>
      <c r="G34" s="45"/>
      <c r="H34" s="45"/>
      <c r="I34" s="45"/>
      <c r="J34" s="45"/>
    </row>
    <row r="35" spans="2:10" x14ac:dyDescent="0.25">
      <c r="B35" s="45"/>
      <c r="C35" s="45"/>
      <c r="D35" s="45"/>
      <c r="E35" s="45"/>
      <c r="F35" s="45"/>
      <c r="G35" s="45"/>
      <c r="H35" s="45"/>
      <c r="I35" s="45"/>
      <c r="J35" s="45"/>
    </row>
    <row r="36" spans="2:10" x14ac:dyDescent="0.25">
      <c r="B36" s="45"/>
      <c r="C36" s="45"/>
      <c r="D36" s="45"/>
      <c r="E36" s="45"/>
      <c r="F36" s="45"/>
      <c r="G36" s="45"/>
      <c r="H36" s="45"/>
      <c r="I36" s="45"/>
      <c r="J36" s="45"/>
    </row>
    <row r="37" spans="2:10" x14ac:dyDescent="0.25">
      <c r="B37" s="45"/>
      <c r="C37" s="45"/>
      <c r="D37" s="45"/>
      <c r="E37" s="45"/>
      <c r="F37" s="45"/>
      <c r="G37" s="45"/>
      <c r="H37" s="45"/>
      <c r="I37" s="45"/>
      <c r="J37" s="45"/>
    </row>
    <row r="38" spans="2:10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2:10" x14ac:dyDescent="0.25">
      <c r="B39" s="45"/>
      <c r="C39" s="45"/>
      <c r="D39" s="45"/>
      <c r="E39" s="45"/>
      <c r="F39" s="45"/>
      <c r="G39" s="45"/>
      <c r="H39" s="45"/>
      <c r="I39" s="45"/>
      <c r="J39" s="45"/>
    </row>
    <row r="40" spans="2:10" x14ac:dyDescent="0.25">
      <c r="B40" s="45"/>
      <c r="C40" s="45"/>
      <c r="D40" s="45"/>
      <c r="E40" s="45"/>
      <c r="F40" s="45"/>
      <c r="G40" s="45"/>
      <c r="H40" s="45"/>
      <c r="I40" s="45"/>
      <c r="J40" s="45"/>
    </row>
    <row r="41" spans="2:10" x14ac:dyDescent="0.25">
      <c r="B41" s="45"/>
      <c r="C41" s="45"/>
      <c r="D41" s="45"/>
      <c r="E41" s="45"/>
      <c r="F41" s="45"/>
      <c r="G41" s="45"/>
      <c r="H41" s="45"/>
      <c r="I41" s="45"/>
      <c r="J41" s="45"/>
    </row>
    <row r="42" spans="2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2:10" x14ac:dyDescent="0.25">
      <c r="B43" s="45"/>
      <c r="C43" s="45"/>
      <c r="D43" s="45"/>
      <c r="E43" s="45"/>
      <c r="F43" s="45"/>
      <c r="G43" s="45"/>
      <c r="H43" s="45"/>
      <c r="I43" s="45"/>
      <c r="J43" s="45"/>
    </row>
    <row r="44" spans="2:10" x14ac:dyDescent="0.25">
      <c r="B44" s="45"/>
      <c r="C44" s="45"/>
      <c r="D44" s="45"/>
      <c r="E44" s="45"/>
      <c r="F44" s="45"/>
      <c r="G44" s="45"/>
      <c r="H44" s="45"/>
      <c r="I44" s="45"/>
      <c r="J44" s="45"/>
    </row>
    <row r="45" spans="2:10" x14ac:dyDescent="0.25">
      <c r="B45" s="45"/>
      <c r="C45" s="45"/>
      <c r="D45" s="45"/>
      <c r="E45" s="45"/>
      <c r="F45" s="45"/>
      <c r="G45" s="45"/>
      <c r="H45" s="45"/>
      <c r="I45" s="45"/>
      <c r="J45" s="45"/>
    </row>
    <row r="46" spans="2:10" x14ac:dyDescent="0.25">
      <c r="B46" s="45"/>
      <c r="C46" s="45"/>
      <c r="D46" s="45"/>
      <c r="E46" s="45"/>
      <c r="F46" s="45"/>
      <c r="G46" s="45"/>
      <c r="H46" s="45"/>
      <c r="I46" s="45"/>
      <c r="J46" s="45"/>
    </row>
    <row r="47" spans="2:10" x14ac:dyDescent="0.25">
      <c r="B47" s="45"/>
      <c r="C47" s="45"/>
      <c r="D47" s="45"/>
      <c r="E47" s="45"/>
      <c r="F47" s="45"/>
      <c r="G47" s="45"/>
      <c r="H47" s="45"/>
      <c r="I47" s="45"/>
      <c r="J47" s="45"/>
    </row>
    <row r="48" spans="2:10" x14ac:dyDescent="0.25">
      <c r="B48" s="45"/>
      <c r="C48" s="45"/>
      <c r="D48" s="45"/>
      <c r="E48" s="45"/>
      <c r="F48" s="45"/>
      <c r="G48" s="45"/>
      <c r="H48" s="45"/>
      <c r="I48" s="45"/>
      <c r="J48" s="45"/>
    </row>
    <row r="49" spans="2:10" x14ac:dyDescent="0.25">
      <c r="B49" s="45"/>
      <c r="C49" s="45"/>
      <c r="D49" s="45"/>
      <c r="E49" s="45"/>
      <c r="F49" s="45"/>
      <c r="G49" s="45"/>
      <c r="H49" s="45"/>
      <c r="I49" s="45"/>
      <c r="J49" s="45"/>
    </row>
    <row r="50" spans="2:10" x14ac:dyDescent="0.25">
      <c r="B50" s="45"/>
      <c r="C50" s="45"/>
      <c r="D50" s="45"/>
      <c r="E50" s="45"/>
      <c r="F50" s="45"/>
      <c r="G50" s="45"/>
      <c r="H50" s="45"/>
      <c r="I50" s="45"/>
      <c r="J50" s="45"/>
    </row>
    <row r="51" spans="2:10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x14ac:dyDescent="0.25">
      <c r="B52" s="45"/>
      <c r="C52" s="45"/>
      <c r="D52" s="45"/>
      <c r="E52" s="45"/>
      <c r="F52" s="45"/>
      <c r="G52" s="45"/>
      <c r="H52" s="45"/>
      <c r="I52" s="45"/>
      <c r="J52" s="45"/>
    </row>
    <row r="53" spans="2:10" x14ac:dyDescent="0.25">
      <c r="B53" s="45"/>
      <c r="C53" s="45"/>
      <c r="D53" s="45"/>
      <c r="E53" s="45"/>
      <c r="F53" s="45"/>
      <c r="G53" s="45"/>
      <c r="H53" s="45"/>
      <c r="I53" s="45"/>
      <c r="J53" s="45"/>
    </row>
    <row r="54" spans="2:10" x14ac:dyDescent="0.25">
      <c r="B54" s="45"/>
      <c r="C54" s="45"/>
      <c r="D54" s="45"/>
      <c r="E54" s="45"/>
      <c r="F54" s="45"/>
      <c r="G54" s="45"/>
      <c r="H54" s="45"/>
      <c r="I54" s="45"/>
      <c r="J54" s="45"/>
    </row>
    <row r="55" spans="2:10" x14ac:dyDescent="0.25">
      <c r="B55" s="45"/>
      <c r="C55" s="45"/>
      <c r="D55" s="45"/>
      <c r="E55" s="45"/>
      <c r="F55" s="45"/>
      <c r="G55" s="45"/>
      <c r="H55" s="45"/>
      <c r="I55" s="45"/>
      <c r="J55" s="45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39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9" width="12" style="29" customWidth="1"/>
    <col min="10" max="10" width="10.7109375" style="29" customWidth="1"/>
    <col min="11" max="16384" width="9.140625" style="29"/>
  </cols>
  <sheetData>
    <row r="1" spans="1:10" x14ac:dyDescent="0.25">
      <c r="A1" s="7">
        <v>20</v>
      </c>
      <c r="B1" s="40" t="s">
        <v>12</v>
      </c>
      <c r="C1" s="28"/>
      <c r="D1" s="28"/>
      <c r="E1" s="28"/>
      <c r="F1" s="28"/>
      <c r="G1" s="28"/>
      <c r="H1" s="584" t="s">
        <v>29</v>
      </c>
      <c r="I1" s="594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195" t="s">
        <v>301</v>
      </c>
      <c r="C3" s="48"/>
      <c r="D3" s="103"/>
      <c r="E3" s="103"/>
      <c r="F3" s="103"/>
      <c r="G3" s="103"/>
      <c r="H3" s="103"/>
      <c r="I3" s="122"/>
    </row>
    <row r="4" spans="1:10" x14ac:dyDescent="0.25">
      <c r="A4" s="9">
        <f>INDEX('Point Grid'!B:B,MATCH($A$1,'Point Grid'!A:A,0))</f>
        <v>2</v>
      </c>
      <c r="B4" s="195"/>
      <c r="C4" s="48"/>
      <c r="D4" s="103"/>
      <c r="E4" s="103"/>
      <c r="F4" s="103"/>
      <c r="G4" s="103"/>
      <c r="H4" s="103"/>
      <c r="I4" s="122"/>
    </row>
    <row r="5" spans="1:10" x14ac:dyDescent="0.25">
      <c r="A5" s="9"/>
      <c r="B5" s="204" t="s">
        <v>324</v>
      </c>
      <c r="C5" s="205"/>
      <c r="D5" s="498"/>
      <c r="E5" s="467"/>
      <c r="F5" s="447"/>
      <c r="G5" s="103"/>
      <c r="H5" s="103"/>
      <c r="I5" s="122"/>
      <c r="J5" s="45"/>
    </row>
    <row r="6" spans="1:10" x14ac:dyDescent="0.25">
      <c r="A6" s="9"/>
      <c r="B6" s="223" t="s">
        <v>147</v>
      </c>
      <c r="C6" s="495">
        <v>72</v>
      </c>
      <c r="D6" s="496">
        <v>84</v>
      </c>
      <c r="E6" s="497">
        <v>96</v>
      </c>
      <c r="F6" s="483"/>
      <c r="G6" s="103"/>
      <c r="H6" s="103"/>
      <c r="I6" s="122"/>
      <c r="J6" s="45"/>
    </row>
    <row r="7" spans="1:10" ht="15.75" customHeight="1" x14ac:dyDescent="0.25">
      <c r="A7" s="30"/>
      <c r="B7" s="164">
        <v>2011</v>
      </c>
      <c r="C7" s="504">
        <v>141</v>
      </c>
      <c r="D7" s="505">
        <v>81</v>
      </c>
      <c r="E7" s="506">
        <v>13</v>
      </c>
      <c r="F7" s="470"/>
      <c r="G7" s="124"/>
      <c r="H7" s="124"/>
      <c r="I7" s="508"/>
      <c r="J7" s="45"/>
    </row>
    <row r="8" spans="1:10" x14ac:dyDescent="0.25">
      <c r="A8" s="30"/>
      <c r="B8" s="507">
        <v>2012</v>
      </c>
      <c r="C8" s="499">
        <v>145</v>
      </c>
      <c r="D8" s="448">
        <v>61</v>
      </c>
      <c r="E8" s="500"/>
      <c r="F8" s="470"/>
      <c r="G8" s="482"/>
      <c r="H8" s="482"/>
      <c r="I8" s="270"/>
      <c r="J8" s="45"/>
    </row>
    <row r="9" spans="1:10" x14ac:dyDescent="0.25">
      <c r="A9" s="30"/>
      <c r="B9" s="74">
        <v>2013</v>
      </c>
      <c r="C9" s="501">
        <v>59</v>
      </c>
      <c r="D9" s="502"/>
      <c r="E9" s="503"/>
      <c r="F9" s="470"/>
      <c r="G9" s="123"/>
      <c r="H9" s="123"/>
      <c r="I9" s="270"/>
      <c r="J9" s="45"/>
    </row>
    <row r="10" spans="1:10" x14ac:dyDescent="0.25">
      <c r="A10" s="30"/>
      <c r="B10" s="469"/>
      <c r="C10" s="469"/>
      <c r="D10" s="358"/>
      <c r="E10" s="484"/>
      <c r="F10" s="470"/>
      <c r="G10" s="123"/>
      <c r="H10" s="123"/>
      <c r="I10" s="270"/>
      <c r="J10" s="45"/>
    </row>
    <row r="11" spans="1:10" x14ac:dyDescent="0.25">
      <c r="A11" s="30"/>
      <c r="B11" s="204" t="s">
        <v>325</v>
      </c>
      <c r="C11" s="205"/>
      <c r="D11" s="498"/>
      <c r="E11" s="467"/>
      <c r="F11" s="485"/>
      <c r="G11" s="123"/>
      <c r="H11" s="123"/>
      <c r="I11" s="270"/>
      <c r="J11" s="45"/>
    </row>
    <row r="12" spans="1:10" x14ac:dyDescent="0.25">
      <c r="A12" s="30"/>
      <c r="B12" s="223" t="s">
        <v>147</v>
      </c>
      <c r="C12" s="495">
        <v>72</v>
      </c>
      <c r="D12" s="496">
        <v>84</v>
      </c>
      <c r="E12" s="497">
        <v>96</v>
      </c>
      <c r="F12" s="447"/>
      <c r="G12" s="123"/>
      <c r="H12" s="123"/>
      <c r="I12" s="270"/>
      <c r="J12" s="45"/>
    </row>
    <row r="13" spans="1:10" x14ac:dyDescent="0.25">
      <c r="A13" s="30"/>
      <c r="B13" s="164">
        <v>2011</v>
      </c>
      <c r="C13" s="504">
        <v>7600</v>
      </c>
      <c r="D13" s="505">
        <v>6100</v>
      </c>
      <c r="E13" s="506">
        <v>2400</v>
      </c>
      <c r="F13" s="483"/>
      <c r="G13" s="124"/>
      <c r="H13" s="124"/>
      <c r="I13" s="270"/>
      <c r="J13" s="45"/>
    </row>
    <row r="14" spans="1:10" s="45" customFormat="1" x14ac:dyDescent="0.25">
      <c r="A14" s="30"/>
      <c r="B14" s="507">
        <v>2012</v>
      </c>
      <c r="C14" s="499">
        <v>8800</v>
      </c>
      <c r="D14" s="448">
        <v>3900</v>
      </c>
      <c r="E14" s="500"/>
      <c r="F14" s="470"/>
      <c r="G14" s="124"/>
      <c r="H14" s="124"/>
      <c r="I14" s="270"/>
    </row>
    <row r="15" spans="1:10" ht="15.75" customHeight="1" x14ac:dyDescent="0.25">
      <c r="A15" s="30"/>
      <c r="B15" s="74">
        <v>2013</v>
      </c>
      <c r="C15" s="501">
        <v>5600</v>
      </c>
      <c r="D15" s="502"/>
      <c r="E15" s="503"/>
      <c r="F15" s="470"/>
      <c r="G15" s="124"/>
      <c r="H15" s="124"/>
      <c r="I15" s="270"/>
      <c r="J15" s="45"/>
    </row>
    <row r="16" spans="1:10" x14ac:dyDescent="0.25">
      <c r="A16" s="30"/>
      <c r="B16" s="132"/>
      <c r="C16" s="358"/>
      <c r="D16" s="358"/>
      <c r="E16" s="484"/>
      <c r="F16" s="470"/>
      <c r="G16" s="482"/>
      <c r="H16" s="482"/>
      <c r="I16" s="270"/>
      <c r="J16" s="45"/>
    </row>
    <row r="17" spans="1:26" x14ac:dyDescent="0.25">
      <c r="A17" s="30"/>
      <c r="B17" s="493">
        <v>0.06</v>
      </c>
      <c r="C17" s="486" t="s">
        <v>326</v>
      </c>
      <c r="D17" s="487"/>
      <c r="E17" s="488"/>
      <c r="F17" s="489"/>
      <c r="G17" s="490"/>
      <c r="H17" s="491"/>
      <c r="I17" s="270"/>
      <c r="J17" s="45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30"/>
      <c r="B18" s="667">
        <v>0.2</v>
      </c>
      <c r="C18" s="669" t="s">
        <v>329</v>
      </c>
      <c r="D18" s="670"/>
      <c r="E18" s="670"/>
      <c r="F18" s="670"/>
      <c r="G18" s="670"/>
      <c r="H18" s="671"/>
      <c r="I18" s="270"/>
      <c r="J18" s="45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25">
      <c r="A19" s="30"/>
      <c r="B19" s="668"/>
      <c r="C19" s="672"/>
      <c r="D19" s="673"/>
      <c r="E19" s="673"/>
      <c r="F19" s="673"/>
      <c r="G19" s="673"/>
      <c r="H19" s="674"/>
      <c r="I19" s="270"/>
      <c r="J19" s="45"/>
      <c r="L19" s="36"/>
      <c r="M19" s="47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25">
      <c r="A20" s="30"/>
      <c r="B20" s="177"/>
      <c r="C20" s="179"/>
      <c r="D20" s="179"/>
      <c r="E20" s="180"/>
      <c r="F20" s="107"/>
      <c r="G20" s="123"/>
      <c r="H20" s="123"/>
      <c r="I20" s="270"/>
      <c r="J20" s="45"/>
      <c r="L20" s="36"/>
      <c r="M20" s="47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x14ac:dyDescent="0.25">
      <c r="A21" s="35" t="s">
        <v>2</v>
      </c>
      <c r="B21" s="132" t="s">
        <v>327</v>
      </c>
      <c r="C21" s="58"/>
      <c r="D21" s="58"/>
      <c r="E21" s="112"/>
      <c r="F21" s="113"/>
      <c r="G21" s="103"/>
      <c r="H21" s="103"/>
      <c r="I21" s="122"/>
      <c r="J21" s="45"/>
      <c r="L21" s="36"/>
      <c r="M21" s="47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thickBot="1" x14ac:dyDescent="0.3">
      <c r="A22" s="9">
        <f>INDEX('Point Grid'!$C$8:$I$31,MATCH($A$1,'Point Grid'!$A$8:$A$31,0),MATCH(A21,'Point Grid'!$C$7:$I$7,0))</f>
        <v>1.5</v>
      </c>
      <c r="B22" s="132"/>
      <c r="C22" s="58"/>
      <c r="D22" s="58"/>
      <c r="E22" s="112"/>
      <c r="F22" s="113"/>
      <c r="G22" s="103"/>
      <c r="H22" s="103"/>
      <c r="I22" s="122"/>
      <c r="J22" s="45"/>
      <c r="L22" s="36"/>
      <c r="M22" s="47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thickBot="1" x14ac:dyDescent="0.3">
      <c r="A23" s="5"/>
      <c r="B23" s="132"/>
      <c r="C23" s="58"/>
      <c r="D23" s="58"/>
      <c r="E23" s="112"/>
      <c r="F23" s="113"/>
      <c r="G23" s="103"/>
      <c r="H23" s="103"/>
      <c r="I23" s="122"/>
      <c r="J23" s="45"/>
      <c r="L23" s="36"/>
      <c r="M23" s="47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x14ac:dyDescent="0.25">
      <c r="A24" s="30"/>
      <c r="B24" s="132"/>
      <c r="C24" s="58"/>
      <c r="D24" s="58"/>
      <c r="E24" s="112"/>
      <c r="F24" s="113"/>
      <c r="G24" s="103"/>
      <c r="H24" s="103"/>
      <c r="I24" s="122"/>
      <c r="J24" s="45"/>
      <c r="L24" s="36"/>
      <c r="M24" s="47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x14ac:dyDescent="0.25">
      <c r="A25" s="35" t="s">
        <v>3</v>
      </c>
      <c r="B25" s="132" t="s">
        <v>328</v>
      </c>
      <c r="C25" s="58"/>
      <c r="D25" s="58"/>
      <c r="E25" s="112"/>
      <c r="F25" s="113"/>
      <c r="G25" s="103"/>
      <c r="H25" s="103"/>
      <c r="I25" s="122"/>
      <c r="J25" s="45"/>
      <c r="L25" s="36"/>
      <c r="M25" s="47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thickBot="1" x14ac:dyDescent="0.3">
      <c r="A26" s="9">
        <f>INDEX('Point Grid'!$C$8:$I$31,MATCH($A$1,'Point Grid'!$A$8:$A$31,0),MATCH(A25,'Point Grid'!$C$7:$I$7,0))</f>
        <v>0.5</v>
      </c>
      <c r="B26" s="68"/>
      <c r="C26" s="58"/>
      <c r="D26" s="58"/>
      <c r="E26" s="112"/>
      <c r="F26" s="113"/>
      <c r="G26" s="103"/>
      <c r="H26" s="103"/>
      <c r="I26" s="122"/>
      <c r="J26" s="45"/>
      <c r="L26" s="36"/>
      <c r="M26" s="47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thickBot="1" x14ac:dyDescent="0.3">
      <c r="A27" s="5"/>
      <c r="B27" s="68"/>
      <c r="C27" s="58"/>
      <c r="D27" s="58"/>
      <c r="E27" s="112"/>
      <c r="F27" s="113"/>
      <c r="G27" s="103"/>
      <c r="H27" s="103"/>
      <c r="I27" s="122"/>
      <c r="J27" s="45"/>
      <c r="L27" s="36"/>
      <c r="M27" s="47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thickBot="1" x14ac:dyDescent="0.3">
      <c r="A28" s="32"/>
      <c r="B28" s="33"/>
      <c r="C28" s="33"/>
      <c r="D28" s="33"/>
      <c r="E28" s="33"/>
      <c r="F28" s="33"/>
      <c r="G28" s="33"/>
      <c r="H28" s="33"/>
      <c r="I28" s="34"/>
      <c r="J28" s="45"/>
    </row>
    <row r="29" spans="1:26" x14ac:dyDescent="0.25">
      <c r="B29" s="45"/>
      <c r="C29" s="45"/>
      <c r="D29" s="45"/>
      <c r="E29" s="45"/>
      <c r="F29" s="45"/>
      <c r="G29" s="45"/>
      <c r="H29" s="45"/>
      <c r="I29" s="45"/>
      <c r="J29" s="45"/>
    </row>
    <row r="30" spans="1:26" x14ac:dyDescent="0.25">
      <c r="B30" s="45"/>
      <c r="C30" s="45"/>
      <c r="D30" s="45"/>
      <c r="E30" s="45"/>
      <c r="F30" s="45"/>
      <c r="G30" s="45"/>
      <c r="H30" s="45"/>
      <c r="I30" s="45"/>
      <c r="J30" s="45"/>
    </row>
    <row r="31" spans="1:26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1:26" x14ac:dyDescent="0.25">
      <c r="B32" s="45"/>
      <c r="C32" s="45"/>
      <c r="D32" s="45"/>
      <c r="E32" s="45"/>
      <c r="F32" s="45"/>
      <c r="G32" s="45"/>
      <c r="H32" s="45"/>
      <c r="I32" s="45"/>
      <c r="J32" s="45"/>
    </row>
    <row r="33" spans="2:10" x14ac:dyDescent="0.25">
      <c r="B33" s="45"/>
      <c r="C33" s="45"/>
      <c r="D33" s="45"/>
      <c r="E33" s="45"/>
      <c r="F33" s="45"/>
      <c r="G33" s="45"/>
      <c r="H33" s="45"/>
      <c r="I33" s="45"/>
      <c r="J33" s="45"/>
    </row>
    <row r="34" spans="2:10" x14ac:dyDescent="0.25">
      <c r="B34" s="45"/>
      <c r="C34" s="45"/>
      <c r="D34" s="45"/>
      <c r="E34" s="45"/>
      <c r="F34" s="45"/>
      <c r="G34" s="45"/>
      <c r="H34" s="45"/>
      <c r="I34" s="45"/>
      <c r="J34" s="45"/>
    </row>
    <row r="35" spans="2:10" x14ac:dyDescent="0.25">
      <c r="B35" s="45"/>
      <c r="C35" s="45"/>
      <c r="D35" s="45"/>
      <c r="E35" s="45"/>
      <c r="F35" s="45"/>
      <c r="G35" s="45"/>
      <c r="H35" s="45"/>
      <c r="I35" s="45"/>
      <c r="J35" s="45"/>
    </row>
    <row r="36" spans="2:10" x14ac:dyDescent="0.25">
      <c r="B36" s="45"/>
      <c r="C36" s="45"/>
      <c r="D36" s="45"/>
      <c r="E36" s="45"/>
      <c r="F36" s="45"/>
      <c r="G36" s="45"/>
      <c r="H36" s="45"/>
      <c r="I36" s="45"/>
      <c r="J36" s="45"/>
    </row>
    <row r="37" spans="2:10" x14ac:dyDescent="0.25">
      <c r="B37" s="45"/>
      <c r="C37" s="45"/>
      <c r="D37" s="45"/>
      <c r="E37" s="45"/>
      <c r="F37" s="45"/>
      <c r="G37" s="45"/>
      <c r="H37" s="45"/>
      <c r="I37" s="45"/>
      <c r="J37" s="45"/>
    </row>
    <row r="38" spans="2:10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2:10" x14ac:dyDescent="0.25">
      <c r="B39" s="45"/>
      <c r="C39" s="45"/>
      <c r="D39" s="45"/>
      <c r="E39" s="45"/>
      <c r="F39" s="45"/>
      <c r="G39" s="45"/>
      <c r="H39" s="45"/>
      <c r="I39" s="45"/>
      <c r="J39" s="45"/>
    </row>
  </sheetData>
  <mergeCells count="3">
    <mergeCell ref="H1:I1"/>
    <mergeCell ref="B18:B19"/>
    <mergeCell ref="C18:H19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7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26.85546875" style="29" customWidth="1"/>
    <col min="3" max="5" width="10" style="29" customWidth="1"/>
    <col min="6" max="6" width="11" style="29" customWidth="1"/>
    <col min="7" max="9" width="10" style="29" customWidth="1"/>
    <col min="10" max="10" width="10.7109375" style="29" customWidth="1"/>
    <col min="11" max="16384" width="9.140625" style="29"/>
  </cols>
  <sheetData>
    <row r="1" spans="1:10" x14ac:dyDescent="0.25">
      <c r="A1" s="7">
        <v>21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195" t="s">
        <v>259</v>
      </c>
      <c r="C3" s="48"/>
      <c r="D3" s="103"/>
      <c r="E3" s="103"/>
      <c r="F3" s="103"/>
      <c r="G3" s="26"/>
      <c r="H3" s="26"/>
      <c r="I3" s="31"/>
    </row>
    <row r="4" spans="1:10" x14ac:dyDescent="0.25">
      <c r="A4" s="9">
        <f>INDEX('Point Grid'!B:B,MATCH($A$1,'Point Grid'!A:A,0))</f>
        <v>1.5</v>
      </c>
      <c r="B4" s="195"/>
      <c r="C4" s="48"/>
      <c r="D4" s="103"/>
      <c r="E4" s="103"/>
      <c r="F4" s="103"/>
      <c r="G4" s="26"/>
      <c r="H4" s="26"/>
      <c r="I4" s="31"/>
    </row>
    <row r="5" spans="1:10" x14ac:dyDescent="0.25">
      <c r="A5" s="126"/>
      <c r="B5" s="204" t="s">
        <v>330</v>
      </c>
      <c r="C5" s="205"/>
      <c r="D5" s="498"/>
      <c r="E5" s="467"/>
      <c r="F5" s="132"/>
      <c r="G5" s="26"/>
      <c r="H5" s="26"/>
      <c r="I5" s="31"/>
      <c r="J5" s="45"/>
    </row>
    <row r="6" spans="1:10" x14ac:dyDescent="0.25">
      <c r="A6" s="35"/>
      <c r="B6" s="273" t="s">
        <v>33</v>
      </c>
      <c r="C6" s="352"/>
      <c r="D6" s="515"/>
      <c r="E6" s="516"/>
      <c r="F6" s="517" t="s">
        <v>246</v>
      </c>
      <c r="G6" s="26"/>
      <c r="H6" s="26"/>
      <c r="I6" s="31"/>
      <c r="J6" s="45"/>
    </row>
    <row r="7" spans="1:10" x14ac:dyDescent="0.25">
      <c r="A7" s="9"/>
      <c r="B7" s="166" t="s">
        <v>34</v>
      </c>
      <c r="C7" s="219">
        <v>12</v>
      </c>
      <c r="D7" s="518">
        <v>24</v>
      </c>
      <c r="E7" s="519">
        <v>36</v>
      </c>
      <c r="F7" s="520" t="s">
        <v>115</v>
      </c>
      <c r="G7" s="62"/>
      <c r="H7" s="26"/>
      <c r="I7" s="31"/>
      <c r="J7" s="45"/>
    </row>
    <row r="8" spans="1:10" x14ac:dyDescent="0.25">
      <c r="A8" s="126"/>
      <c r="B8" s="157">
        <v>2016</v>
      </c>
      <c r="C8" s="524">
        <v>5000</v>
      </c>
      <c r="D8" s="505">
        <v>5500</v>
      </c>
      <c r="E8" s="521">
        <v>5700</v>
      </c>
      <c r="F8" s="512">
        <v>0.15</v>
      </c>
      <c r="G8" s="62"/>
      <c r="H8" s="26"/>
      <c r="I8" s="31"/>
      <c r="J8" s="45"/>
    </row>
    <row r="9" spans="1:10" x14ac:dyDescent="0.25">
      <c r="A9" s="30"/>
      <c r="B9" s="194">
        <v>2017</v>
      </c>
      <c r="C9" s="525">
        <v>5800</v>
      </c>
      <c r="D9" s="449">
        <v>6400</v>
      </c>
      <c r="E9" s="522"/>
      <c r="F9" s="513">
        <v>0.15</v>
      </c>
      <c r="G9" s="511"/>
      <c r="H9" s="26"/>
      <c r="I9" s="31"/>
      <c r="J9" s="45"/>
    </row>
    <row r="10" spans="1:10" x14ac:dyDescent="0.25">
      <c r="A10" s="35"/>
      <c r="B10" s="159">
        <v>2018</v>
      </c>
      <c r="C10" s="199">
        <v>12000</v>
      </c>
      <c r="D10" s="502"/>
      <c r="E10" s="523"/>
      <c r="F10" s="514">
        <v>0.15</v>
      </c>
      <c r="G10" s="58"/>
      <c r="H10" s="26"/>
      <c r="I10" s="31"/>
      <c r="J10" s="45"/>
    </row>
    <row r="11" spans="1:10" x14ac:dyDescent="0.25">
      <c r="A11" s="9"/>
      <c r="B11" s="39"/>
      <c r="C11" s="39"/>
      <c r="D11" s="511"/>
      <c r="E11" s="511"/>
      <c r="F11" s="511"/>
      <c r="G11" s="511"/>
      <c r="H11" s="26"/>
      <c r="I11" s="31"/>
      <c r="J11" s="45"/>
    </row>
    <row r="12" spans="1:10" x14ac:dyDescent="0.25">
      <c r="A12" s="94"/>
      <c r="B12" s="195" t="s">
        <v>335</v>
      </c>
      <c r="C12" s="178"/>
      <c r="D12" s="125"/>
      <c r="E12" s="125"/>
      <c r="F12" s="125"/>
      <c r="G12" s="58"/>
      <c r="H12" s="26"/>
      <c r="I12" s="31"/>
      <c r="J12" s="45"/>
    </row>
    <row r="13" spans="1:10" x14ac:dyDescent="0.25">
      <c r="A13" s="30"/>
      <c r="B13" s="195" t="s">
        <v>336</v>
      </c>
      <c r="C13" s="179"/>
      <c r="D13" s="179"/>
      <c r="E13" s="180"/>
      <c r="F13" s="107"/>
      <c r="G13" s="511"/>
      <c r="H13" s="26"/>
      <c r="I13" s="31"/>
      <c r="J13" s="45"/>
    </row>
    <row r="14" spans="1:10" x14ac:dyDescent="0.25">
      <c r="A14" s="9"/>
      <c r="B14" s="68"/>
      <c r="C14" s="58"/>
      <c r="D14" s="58"/>
      <c r="E14" s="112"/>
      <c r="F14" s="113"/>
      <c r="G14" s="63"/>
      <c r="H14" s="26"/>
      <c r="I14" s="31"/>
      <c r="J14" s="45"/>
    </row>
    <row r="15" spans="1:10" x14ac:dyDescent="0.25">
      <c r="A15" s="35" t="s">
        <v>2</v>
      </c>
      <c r="B15" s="132" t="s">
        <v>331</v>
      </c>
      <c r="C15" s="58"/>
      <c r="D15" s="58"/>
      <c r="E15" s="112"/>
      <c r="F15" s="113"/>
      <c r="G15" s="58"/>
      <c r="H15" s="26"/>
      <c r="I15" s="31"/>
      <c r="J15" s="45"/>
    </row>
    <row r="16" spans="1:10" ht="15.75" thickBot="1" x14ac:dyDescent="0.3">
      <c r="A16" s="9">
        <f>INDEX('Point Grid'!$C$8:$I$31,MATCH($A$1,'Point Grid'!$A$8:$A$31,0),MATCH(A15,'Point Grid'!$C$7:$I$7,0))</f>
        <v>0.5</v>
      </c>
      <c r="B16" s="132" t="s">
        <v>332</v>
      </c>
      <c r="C16" s="58"/>
      <c r="D16" s="58"/>
      <c r="E16" s="112"/>
      <c r="F16" s="113"/>
      <c r="G16" s="26"/>
      <c r="H16" s="26"/>
      <c r="I16" s="31"/>
      <c r="J16" s="45"/>
    </row>
    <row r="17" spans="1:10" ht="15.75" thickBot="1" x14ac:dyDescent="0.3">
      <c r="A17" s="5"/>
      <c r="B17" s="50"/>
      <c r="C17" s="26"/>
      <c r="D17" s="26"/>
      <c r="E17" s="26"/>
      <c r="F17" s="26"/>
      <c r="G17" s="26"/>
      <c r="H17" s="26"/>
      <c r="I17" s="31"/>
      <c r="J17" s="45"/>
    </row>
    <row r="18" spans="1:10" x14ac:dyDescent="0.25">
      <c r="A18" s="30"/>
      <c r="B18" s="132"/>
      <c r="C18" s="181"/>
      <c r="D18" s="26"/>
      <c r="E18" s="26"/>
      <c r="F18" s="26"/>
      <c r="G18" s="26"/>
      <c r="H18" s="26"/>
      <c r="I18" s="31"/>
      <c r="J18" s="45"/>
    </row>
    <row r="19" spans="1:10" x14ac:dyDescent="0.25">
      <c r="A19" s="35" t="s">
        <v>3</v>
      </c>
      <c r="B19" s="56" t="s">
        <v>333</v>
      </c>
      <c r="C19" s="182"/>
      <c r="D19" s="26"/>
      <c r="E19" s="26"/>
      <c r="F19" s="26"/>
      <c r="G19" s="26"/>
      <c r="H19" s="26"/>
      <c r="I19" s="31"/>
      <c r="J19" s="45"/>
    </row>
    <row r="20" spans="1:10" ht="15.75" thickBot="1" x14ac:dyDescent="0.3">
      <c r="A20" s="9">
        <f>INDEX('Point Grid'!$C$8:$I$31,MATCH($A$1,'Point Grid'!$A$8:$A$31,0),MATCH(A19,'Point Grid'!$C$7:$I$7,0))</f>
        <v>1</v>
      </c>
      <c r="B20" s="56" t="s">
        <v>334</v>
      </c>
      <c r="C20" s="183"/>
      <c r="D20" s="26"/>
      <c r="E20" s="26"/>
      <c r="F20" s="26"/>
      <c r="G20" s="26"/>
      <c r="H20" s="26"/>
      <c r="I20" s="31"/>
      <c r="J20" s="45"/>
    </row>
    <row r="21" spans="1:10" ht="15.75" thickBot="1" x14ac:dyDescent="0.3">
      <c r="A21" s="5"/>
      <c r="B21" s="116"/>
      <c r="C21" s="189"/>
      <c r="D21" s="26"/>
      <c r="E21" s="26"/>
      <c r="F21" s="26"/>
      <c r="G21" s="26"/>
      <c r="H21" s="26"/>
      <c r="I21" s="31"/>
      <c r="J21" s="45"/>
    </row>
    <row r="22" spans="1:10" ht="15.75" thickBot="1" x14ac:dyDescent="0.3">
      <c r="A22" s="32"/>
      <c r="B22" s="33"/>
      <c r="C22" s="33"/>
      <c r="D22" s="33"/>
      <c r="E22" s="33"/>
      <c r="F22" s="33"/>
      <c r="G22" s="33"/>
      <c r="H22" s="33"/>
      <c r="I22" s="34"/>
      <c r="J22" s="45"/>
    </row>
    <row r="23" spans="1:10" x14ac:dyDescent="0.25"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5">
      <c r="B24" s="45"/>
      <c r="C24" s="45"/>
      <c r="D24" s="45"/>
      <c r="E24" s="45"/>
      <c r="F24" s="45"/>
      <c r="G24" s="45"/>
      <c r="H24" s="45"/>
      <c r="I24" s="45"/>
      <c r="J24" s="45"/>
    </row>
    <row r="25" spans="1:10" x14ac:dyDescent="0.25">
      <c r="B25" s="45"/>
      <c r="C25" s="45"/>
      <c r="D25" s="45"/>
      <c r="E25" s="45"/>
      <c r="F25" s="45"/>
      <c r="G25" s="45"/>
      <c r="H25" s="45"/>
      <c r="I25" s="45"/>
      <c r="J25" s="45"/>
    </row>
    <row r="26" spans="1:10" x14ac:dyDescent="0.25">
      <c r="B26" s="45"/>
      <c r="C26" s="45"/>
      <c r="D26" s="45"/>
      <c r="E26" s="45"/>
      <c r="F26" s="45"/>
      <c r="G26" s="45"/>
      <c r="H26" s="45"/>
      <c r="I26" s="45"/>
      <c r="J26" s="45"/>
    </row>
    <row r="27" spans="1:10" x14ac:dyDescent="0.25">
      <c r="B27" s="45"/>
      <c r="C27" s="45"/>
      <c r="D27" s="45"/>
      <c r="E27" s="45"/>
      <c r="F27" s="45"/>
      <c r="G27" s="45"/>
      <c r="H27" s="45"/>
      <c r="I27" s="45"/>
      <c r="J27" s="45"/>
    </row>
    <row r="28" spans="1:10" x14ac:dyDescent="0.25">
      <c r="B28" s="45"/>
      <c r="C28" s="45"/>
      <c r="D28" s="45"/>
      <c r="E28" s="45"/>
      <c r="F28" s="45"/>
      <c r="G28" s="45"/>
      <c r="H28" s="45"/>
      <c r="I28" s="45"/>
      <c r="J28" s="45"/>
    </row>
    <row r="29" spans="1:10" x14ac:dyDescent="0.25">
      <c r="B29" s="45"/>
      <c r="C29" s="45"/>
      <c r="D29" s="45"/>
      <c r="E29" s="45"/>
      <c r="F29" s="45"/>
      <c r="G29" s="45"/>
      <c r="H29" s="45"/>
      <c r="I29" s="45"/>
      <c r="J29" s="45"/>
    </row>
    <row r="30" spans="1:10" x14ac:dyDescent="0.25">
      <c r="B30" s="45"/>
      <c r="C30" s="45"/>
      <c r="D30" s="45"/>
      <c r="E30" s="45"/>
      <c r="F30" s="45"/>
      <c r="G30" s="45"/>
      <c r="H30" s="45"/>
      <c r="I30" s="45"/>
      <c r="J30" s="45"/>
    </row>
    <row r="31" spans="1:10" x14ac:dyDescent="0.25">
      <c r="B31" s="45"/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B32" s="45"/>
      <c r="C32" s="45"/>
      <c r="D32" s="45"/>
      <c r="E32" s="45"/>
      <c r="F32" s="45"/>
      <c r="G32" s="45"/>
      <c r="H32" s="45"/>
      <c r="I32" s="45"/>
      <c r="J32" s="45"/>
    </row>
    <row r="33" spans="2:10" x14ac:dyDescent="0.25">
      <c r="B33" s="45"/>
      <c r="C33" s="45"/>
      <c r="D33" s="45"/>
      <c r="E33" s="45"/>
      <c r="F33" s="45"/>
      <c r="G33" s="45"/>
      <c r="H33" s="45"/>
      <c r="I33" s="45"/>
      <c r="J33" s="45"/>
    </row>
    <row r="34" spans="2:10" x14ac:dyDescent="0.25">
      <c r="B34" s="45"/>
      <c r="C34" s="45"/>
      <c r="D34" s="45"/>
      <c r="E34" s="45"/>
      <c r="F34" s="45"/>
      <c r="G34" s="45"/>
      <c r="H34" s="45"/>
      <c r="I34" s="45"/>
      <c r="J34" s="45"/>
    </row>
    <row r="35" spans="2:10" x14ac:dyDescent="0.25">
      <c r="B35" s="45"/>
      <c r="C35" s="45"/>
      <c r="D35" s="45"/>
      <c r="E35" s="45"/>
      <c r="F35" s="45"/>
      <c r="G35" s="45"/>
      <c r="H35" s="45"/>
      <c r="I35" s="45"/>
      <c r="J35" s="45"/>
    </row>
    <row r="36" spans="2:10" x14ac:dyDescent="0.25">
      <c r="B36" s="45"/>
      <c r="C36" s="45"/>
      <c r="D36" s="45"/>
      <c r="E36" s="45"/>
      <c r="F36" s="45"/>
      <c r="G36" s="45"/>
      <c r="H36" s="45"/>
      <c r="I36" s="45"/>
      <c r="J36" s="45"/>
    </row>
    <row r="37" spans="2:10" x14ac:dyDescent="0.25">
      <c r="B37" s="45"/>
      <c r="C37" s="45"/>
      <c r="D37" s="45"/>
      <c r="E37" s="45"/>
      <c r="F37" s="45"/>
      <c r="G37" s="45"/>
      <c r="H37" s="45"/>
      <c r="I37" s="45"/>
      <c r="J37" s="45"/>
    </row>
    <row r="38" spans="2:10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2:10" x14ac:dyDescent="0.25">
      <c r="B39" s="45"/>
      <c r="C39" s="45"/>
      <c r="D39" s="45"/>
      <c r="E39" s="45"/>
      <c r="F39" s="45"/>
      <c r="G39" s="45"/>
      <c r="H39" s="45"/>
      <c r="I39" s="45"/>
      <c r="J39" s="45"/>
    </row>
    <row r="40" spans="2:10" x14ac:dyDescent="0.25">
      <c r="B40" s="45"/>
      <c r="C40" s="45"/>
      <c r="D40" s="45"/>
      <c r="E40" s="45"/>
      <c r="F40" s="45"/>
      <c r="G40" s="45"/>
      <c r="H40" s="45"/>
      <c r="I40" s="45"/>
      <c r="J40" s="45"/>
    </row>
    <row r="41" spans="2:10" x14ac:dyDescent="0.25">
      <c r="B41" s="45"/>
      <c r="C41" s="45"/>
      <c r="D41" s="45"/>
      <c r="E41" s="45"/>
      <c r="F41" s="45"/>
      <c r="G41" s="45"/>
      <c r="H41" s="45"/>
      <c r="I41" s="45"/>
      <c r="J41" s="45"/>
    </row>
    <row r="42" spans="2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2:10" x14ac:dyDescent="0.25">
      <c r="B43" s="45"/>
      <c r="C43" s="45"/>
      <c r="D43" s="45"/>
      <c r="E43" s="45"/>
      <c r="F43" s="45"/>
      <c r="G43" s="45"/>
      <c r="H43" s="45"/>
      <c r="I43" s="45"/>
      <c r="J43" s="45"/>
    </row>
    <row r="44" spans="2:10" x14ac:dyDescent="0.25">
      <c r="B44" s="45"/>
      <c r="C44" s="45"/>
      <c r="D44" s="45"/>
      <c r="E44" s="45"/>
      <c r="F44" s="45"/>
      <c r="G44" s="45"/>
      <c r="H44" s="45"/>
      <c r="I44" s="45"/>
      <c r="J44" s="45"/>
    </row>
    <row r="45" spans="2:10" x14ac:dyDescent="0.25">
      <c r="B45" s="45"/>
      <c r="C45" s="45"/>
      <c r="D45" s="45"/>
      <c r="E45" s="45"/>
      <c r="F45" s="45"/>
      <c r="G45" s="45"/>
      <c r="H45" s="45"/>
      <c r="I45" s="45"/>
      <c r="J45" s="45"/>
    </row>
    <row r="46" spans="2:10" x14ac:dyDescent="0.25">
      <c r="B46" s="45"/>
      <c r="C46" s="45"/>
      <c r="D46" s="45"/>
      <c r="E46" s="45"/>
      <c r="F46" s="45"/>
      <c r="G46" s="45"/>
      <c r="H46" s="45"/>
      <c r="I46" s="45"/>
      <c r="J46" s="45"/>
    </row>
    <row r="47" spans="2:10" x14ac:dyDescent="0.25">
      <c r="B47" s="45"/>
      <c r="C47" s="45"/>
      <c r="D47" s="45"/>
      <c r="E47" s="45"/>
      <c r="F47" s="45"/>
      <c r="G47" s="45"/>
      <c r="H47" s="45"/>
      <c r="I47" s="45"/>
      <c r="J47" s="45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53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5.7109375" style="29" customWidth="1"/>
    <col min="3" max="10" width="11" style="29" customWidth="1"/>
    <col min="11" max="11" width="12" style="29" customWidth="1"/>
    <col min="12" max="12" width="10.7109375" style="29" customWidth="1"/>
    <col min="13" max="16384" width="9.140625" style="29"/>
  </cols>
  <sheetData>
    <row r="1" spans="1:12" x14ac:dyDescent="0.25">
      <c r="A1" s="7">
        <v>22</v>
      </c>
      <c r="B1" s="40" t="s">
        <v>12</v>
      </c>
      <c r="C1" s="28"/>
      <c r="D1" s="28"/>
      <c r="E1" s="28"/>
      <c r="F1" s="28"/>
      <c r="G1" s="28"/>
      <c r="H1" s="28"/>
      <c r="I1" s="28"/>
      <c r="J1" s="584" t="s">
        <v>29</v>
      </c>
      <c r="K1" s="600"/>
    </row>
    <row r="2" spans="1:12" x14ac:dyDescent="0.25">
      <c r="A2" s="30"/>
      <c r="B2" s="26"/>
      <c r="C2" s="26"/>
      <c r="D2" s="26"/>
      <c r="E2" s="26"/>
      <c r="F2" s="26"/>
      <c r="G2" s="26"/>
      <c r="H2" s="26"/>
      <c r="I2" s="26"/>
      <c r="J2" s="26"/>
      <c r="K2" s="31"/>
    </row>
    <row r="3" spans="1:12" x14ac:dyDescent="0.25">
      <c r="A3" s="8" t="s">
        <v>13</v>
      </c>
      <c r="B3" s="316" t="s">
        <v>39</v>
      </c>
      <c r="C3" s="56"/>
      <c r="D3" s="50"/>
      <c r="E3" s="50"/>
      <c r="F3" s="50"/>
      <c r="G3" s="50"/>
      <c r="H3" s="50"/>
      <c r="I3" s="50"/>
      <c r="J3" s="50"/>
      <c r="K3" s="331"/>
    </row>
    <row r="4" spans="1:12" ht="15.75" thickBot="1" x14ac:dyDescent="0.3">
      <c r="A4" s="9">
        <f>INDEX('Point Grid'!B:B,MATCH($A$1,'Point Grid'!A:A,0))</f>
        <v>2.5</v>
      </c>
      <c r="B4" s="316"/>
      <c r="C4" s="56"/>
      <c r="D4" s="50"/>
      <c r="E4" s="50"/>
      <c r="F4" s="50"/>
      <c r="G4" s="50"/>
      <c r="H4" s="50"/>
      <c r="I4" s="50"/>
      <c r="J4" s="50"/>
      <c r="K4" s="331"/>
    </row>
    <row r="5" spans="1:12" ht="15.75" thickBot="1" x14ac:dyDescent="0.3">
      <c r="A5" s="5"/>
      <c r="B5" s="675" t="s">
        <v>351</v>
      </c>
      <c r="C5" s="410" t="s">
        <v>337</v>
      </c>
      <c r="D5" s="408"/>
      <c r="E5" s="408"/>
      <c r="F5" s="409"/>
      <c r="G5" s="410" t="s">
        <v>338</v>
      </c>
      <c r="H5" s="408"/>
      <c r="I5" s="408"/>
      <c r="J5" s="409"/>
      <c r="K5" s="331"/>
      <c r="L5" s="45"/>
    </row>
    <row r="6" spans="1:12" x14ac:dyDescent="0.25">
      <c r="A6" s="30"/>
      <c r="B6" s="676"/>
      <c r="C6" s="527" t="s">
        <v>339</v>
      </c>
      <c r="D6" s="528"/>
      <c r="E6" s="528"/>
      <c r="F6" s="529"/>
      <c r="G6" s="527" t="s">
        <v>339</v>
      </c>
      <c r="H6" s="528"/>
      <c r="I6" s="528"/>
      <c r="J6" s="529"/>
      <c r="K6" s="331"/>
      <c r="L6" s="45"/>
    </row>
    <row r="7" spans="1:12" x14ac:dyDescent="0.25">
      <c r="A7" s="126"/>
      <c r="B7" s="677"/>
      <c r="C7" s="530">
        <v>12</v>
      </c>
      <c r="D7" s="531">
        <v>24</v>
      </c>
      <c r="E7" s="531">
        <v>36</v>
      </c>
      <c r="F7" s="532">
        <v>48</v>
      </c>
      <c r="G7" s="530">
        <v>12</v>
      </c>
      <c r="H7" s="531">
        <v>24</v>
      </c>
      <c r="I7" s="531">
        <v>36</v>
      </c>
      <c r="J7" s="532">
        <v>48</v>
      </c>
      <c r="K7" s="331"/>
      <c r="L7" s="45"/>
    </row>
    <row r="8" spans="1:12" x14ac:dyDescent="0.25">
      <c r="A8" s="126"/>
      <c r="B8" s="157">
        <v>2015</v>
      </c>
      <c r="C8" s="431">
        <v>650</v>
      </c>
      <c r="D8" s="533">
        <v>700</v>
      </c>
      <c r="E8" s="533">
        <v>720</v>
      </c>
      <c r="F8" s="276">
        <v>850</v>
      </c>
      <c r="G8" s="431">
        <v>75</v>
      </c>
      <c r="H8" s="533">
        <v>310</v>
      </c>
      <c r="I8" s="533">
        <v>75</v>
      </c>
      <c r="J8" s="276">
        <v>50</v>
      </c>
      <c r="K8" s="331"/>
      <c r="L8" s="45"/>
    </row>
    <row r="9" spans="1:12" x14ac:dyDescent="0.25">
      <c r="A9" s="126"/>
      <c r="B9" s="194">
        <v>2016</v>
      </c>
      <c r="C9" s="432">
        <v>670</v>
      </c>
      <c r="D9" s="53">
        <v>700</v>
      </c>
      <c r="E9" s="53">
        <v>900</v>
      </c>
      <c r="F9" s="534"/>
      <c r="G9" s="432">
        <v>80</v>
      </c>
      <c r="H9" s="53">
        <v>400</v>
      </c>
      <c r="I9" s="53">
        <v>65</v>
      </c>
      <c r="J9" s="534"/>
      <c r="K9" s="331"/>
      <c r="L9" s="45"/>
    </row>
    <row r="10" spans="1:12" x14ac:dyDescent="0.25">
      <c r="A10" s="126"/>
      <c r="B10" s="194">
        <v>2017</v>
      </c>
      <c r="C10" s="432">
        <v>750</v>
      </c>
      <c r="D10" s="53">
        <v>1000</v>
      </c>
      <c r="E10" s="53"/>
      <c r="F10" s="534"/>
      <c r="G10" s="432">
        <v>110</v>
      </c>
      <c r="H10" s="53">
        <v>190</v>
      </c>
      <c r="I10" s="53"/>
      <c r="J10" s="534"/>
      <c r="K10" s="331"/>
      <c r="L10" s="45"/>
    </row>
    <row r="11" spans="1:12" x14ac:dyDescent="0.25">
      <c r="A11" s="126"/>
      <c r="B11" s="55">
        <v>2018</v>
      </c>
      <c r="C11" s="278">
        <v>1200</v>
      </c>
      <c r="D11" s="371"/>
      <c r="E11" s="371"/>
      <c r="F11" s="279"/>
      <c r="G11" s="278">
        <v>90</v>
      </c>
      <c r="H11" s="371"/>
      <c r="I11" s="371"/>
      <c r="J11" s="279"/>
      <c r="K11" s="331"/>
      <c r="L11" s="45"/>
    </row>
    <row r="12" spans="1:12" x14ac:dyDescent="0.25">
      <c r="A12" s="126"/>
      <c r="B12" s="316"/>
      <c r="C12" s="50"/>
      <c r="D12" s="50"/>
      <c r="E12" s="50"/>
      <c r="F12" s="50"/>
      <c r="G12" s="50"/>
      <c r="H12" s="50"/>
      <c r="I12" s="50"/>
      <c r="J12" s="50"/>
      <c r="K12" s="331"/>
      <c r="L12" s="45"/>
    </row>
    <row r="13" spans="1:12" x14ac:dyDescent="0.25">
      <c r="A13" s="126"/>
      <c r="B13" s="679" t="s">
        <v>351</v>
      </c>
      <c r="C13" s="300" t="s">
        <v>340</v>
      </c>
      <c r="D13" s="301"/>
      <c r="E13" s="301"/>
      <c r="F13" s="302"/>
      <c r="G13" s="300" t="s">
        <v>341</v>
      </c>
      <c r="H13" s="301"/>
      <c r="I13" s="301"/>
      <c r="J13" s="302"/>
      <c r="K13" s="331"/>
      <c r="L13" s="45"/>
    </row>
    <row r="14" spans="1:12" x14ac:dyDescent="0.25">
      <c r="A14" s="126"/>
      <c r="B14" s="680"/>
      <c r="C14" s="535">
        <v>12</v>
      </c>
      <c r="D14" s="531">
        <v>24</v>
      </c>
      <c r="E14" s="531">
        <v>36</v>
      </c>
      <c r="F14" s="532">
        <v>48</v>
      </c>
      <c r="G14" s="535">
        <v>12</v>
      </c>
      <c r="H14" s="531">
        <v>24</v>
      </c>
      <c r="I14" s="531">
        <v>36</v>
      </c>
      <c r="J14" s="532">
        <v>48</v>
      </c>
      <c r="K14" s="331"/>
      <c r="L14" s="45"/>
    </row>
    <row r="15" spans="1:12" x14ac:dyDescent="0.25">
      <c r="A15" s="126"/>
      <c r="B15" s="157">
        <v>2015</v>
      </c>
      <c r="C15" s="431">
        <v>14</v>
      </c>
      <c r="D15" s="533">
        <v>16</v>
      </c>
      <c r="E15" s="533">
        <v>18</v>
      </c>
      <c r="F15" s="276">
        <v>22</v>
      </c>
      <c r="G15" s="431">
        <v>150</v>
      </c>
      <c r="H15" s="533">
        <v>115</v>
      </c>
      <c r="I15" s="533">
        <v>100</v>
      </c>
      <c r="J15" s="276">
        <v>80</v>
      </c>
      <c r="K15" s="331"/>
      <c r="L15" s="45"/>
    </row>
    <row r="16" spans="1:12" x14ac:dyDescent="0.25">
      <c r="A16" s="126"/>
      <c r="B16" s="194">
        <v>2016</v>
      </c>
      <c r="C16" s="432">
        <v>15</v>
      </c>
      <c r="D16" s="53">
        <v>18</v>
      </c>
      <c r="E16" s="53">
        <v>20</v>
      </c>
      <c r="F16" s="534"/>
      <c r="G16" s="432">
        <v>155</v>
      </c>
      <c r="H16" s="53">
        <v>130</v>
      </c>
      <c r="I16" s="53">
        <v>120</v>
      </c>
      <c r="J16" s="534"/>
      <c r="K16" s="331"/>
      <c r="L16" s="45"/>
    </row>
    <row r="17" spans="1:12" x14ac:dyDescent="0.25">
      <c r="A17" s="126"/>
      <c r="B17" s="194">
        <v>2017</v>
      </c>
      <c r="C17" s="432">
        <v>11</v>
      </c>
      <c r="D17" s="53">
        <v>13</v>
      </c>
      <c r="E17" s="53"/>
      <c r="F17" s="534"/>
      <c r="G17" s="432">
        <v>145</v>
      </c>
      <c r="H17" s="53">
        <v>120</v>
      </c>
      <c r="I17" s="53"/>
      <c r="J17" s="534"/>
      <c r="K17" s="331"/>
      <c r="L17" s="45"/>
    </row>
    <row r="18" spans="1:12" x14ac:dyDescent="0.25">
      <c r="A18" s="30"/>
      <c r="B18" s="55">
        <v>2018</v>
      </c>
      <c r="C18" s="278">
        <v>10</v>
      </c>
      <c r="D18" s="371"/>
      <c r="E18" s="371"/>
      <c r="F18" s="279"/>
      <c r="G18" s="278">
        <v>150</v>
      </c>
      <c r="H18" s="371"/>
      <c r="I18" s="371"/>
      <c r="J18" s="279"/>
      <c r="K18" s="331"/>
      <c r="L18" s="45"/>
    </row>
    <row r="19" spans="1:12" x14ac:dyDescent="0.25">
      <c r="A19" s="30"/>
      <c r="B19" s="526"/>
      <c r="C19" s="50"/>
      <c r="D19" s="50"/>
      <c r="E19" s="50"/>
      <c r="F19" s="50"/>
      <c r="G19" s="50"/>
      <c r="H19" s="50"/>
      <c r="I19" s="50"/>
      <c r="J19" s="50"/>
      <c r="K19" s="331"/>
      <c r="L19" s="45"/>
    </row>
    <row r="20" spans="1:12" x14ac:dyDescent="0.25">
      <c r="A20" s="30"/>
      <c r="B20" s="678" t="s">
        <v>351</v>
      </c>
      <c r="C20" s="410" t="s">
        <v>342</v>
      </c>
      <c r="D20" s="408"/>
      <c r="E20" s="408"/>
      <c r="F20" s="409"/>
      <c r="G20" s="410" t="s">
        <v>343</v>
      </c>
      <c r="H20" s="408"/>
      <c r="I20" s="408"/>
      <c r="J20" s="409"/>
      <c r="K20" s="331"/>
      <c r="L20" s="45"/>
    </row>
    <row r="21" spans="1:12" x14ac:dyDescent="0.25">
      <c r="A21" s="30"/>
      <c r="B21" s="676"/>
      <c r="C21" s="527" t="s">
        <v>344</v>
      </c>
      <c r="D21" s="528"/>
      <c r="E21" s="528"/>
      <c r="F21" s="529"/>
      <c r="G21" s="527" t="s">
        <v>344</v>
      </c>
      <c r="H21" s="528"/>
      <c r="I21" s="528"/>
      <c r="J21" s="529"/>
      <c r="K21" s="331"/>
      <c r="L21" s="45"/>
    </row>
    <row r="22" spans="1:12" x14ac:dyDescent="0.25">
      <c r="A22" s="126"/>
      <c r="B22" s="677"/>
      <c r="C22" s="530">
        <v>12</v>
      </c>
      <c r="D22" s="531">
        <v>24</v>
      </c>
      <c r="E22" s="531">
        <v>36</v>
      </c>
      <c r="F22" s="532">
        <v>48</v>
      </c>
      <c r="G22" s="530">
        <v>12</v>
      </c>
      <c r="H22" s="531">
        <v>24</v>
      </c>
      <c r="I22" s="531">
        <v>36</v>
      </c>
      <c r="J22" s="532">
        <v>48</v>
      </c>
      <c r="K22" s="331"/>
      <c r="L22" s="45"/>
    </row>
    <row r="23" spans="1:12" x14ac:dyDescent="0.25">
      <c r="A23" s="126"/>
      <c r="B23" s="157">
        <v>2015</v>
      </c>
      <c r="C23" s="431">
        <v>520000</v>
      </c>
      <c r="D23" s="533">
        <v>802000</v>
      </c>
      <c r="E23" s="533">
        <v>1021000</v>
      </c>
      <c r="F23" s="276">
        <v>1140000</v>
      </c>
      <c r="G23" s="431">
        <v>25000</v>
      </c>
      <c r="H23" s="533">
        <v>55000</v>
      </c>
      <c r="I23" s="533">
        <v>174000</v>
      </c>
      <c r="J23" s="276">
        <v>268000</v>
      </c>
      <c r="K23" s="331"/>
      <c r="L23" s="45"/>
    </row>
    <row r="24" spans="1:12" x14ac:dyDescent="0.25">
      <c r="A24" s="126"/>
      <c r="B24" s="194">
        <v>2016</v>
      </c>
      <c r="C24" s="432">
        <v>510000</v>
      </c>
      <c r="D24" s="53">
        <v>789000</v>
      </c>
      <c r="E24" s="53">
        <v>1008000</v>
      </c>
      <c r="F24" s="534"/>
      <c r="G24" s="432">
        <v>23000</v>
      </c>
      <c r="H24" s="53">
        <v>37000</v>
      </c>
      <c r="I24" s="53">
        <v>170000</v>
      </c>
      <c r="J24" s="534"/>
      <c r="K24" s="331"/>
      <c r="L24" s="45"/>
    </row>
    <row r="25" spans="1:12" x14ac:dyDescent="0.25">
      <c r="A25" s="126"/>
      <c r="B25" s="194">
        <v>2017</v>
      </c>
      <c r="C25" s="432">
        <v>540000</v>
      </c>
      <c r="D25" s="53">
        <v>829000</v>
      </c>
      <c r="E25" s="53"/>
      <c r="F25" s="534"/>
      <c r="G25" s="432">
        <v>20000</v>
      </c>
      <c r="H25" s="53">
        <v>67000</v>
      </c>
      <c r="I25" s="53"/>
      <c r="J25" s="534"/>
      <c r="K25" s="331"/>
      <c r="L25" s="45"/>
    </row>
    <row r="26" spans="1:12" x14ac:dyDescent="0.25">
      <c r="A26" s="126"/>
      <c r="B26" s="55">
        <v>2018</v>
      </c>
      <c r="C26" s="278">
        <v>525000</v>
      </c>
      <c r="D26" s="371"/>
      <c r="E26" s="371"/>
      <c r="F26" s="279"/>
      <c r="G26" s="278">
        <v>22000</v>
      </c>
      <c r="H26" s="371"/>
      <c r="I26" s="371"/>
      <c r="J26" s="279"/>
      <c r="K26" s="331"/>
      <c r="L26" s="45"/>
    </row>
    <row r="27" spans="1:12" x14ac:dyDescent="0.25">
      <c r="A27" s="126"/>
      <c r="B27" s="132"/>
      <c r="C27" s="50"/>
      <c r="D27" s="50"/>
      <c r="E27" s="50"/>
      <c r="F27" s="50"/>
      <c r="G27" s="50"/>
      <c r="H27" s="50"/>
      <c r="I27" s="50"/>
      <c r="J27" s="50"/>
      <c r="K27" s="331"/>
      <c r="L27" s="45"/>
    </row>
    <row r="28" spans="1:12" x14ac:dyDescent="0.25">
      <c r="A28" s="126"/>
      <c r="B28" s="538">
        <v>0.05</v>
      </c>
      <c r="C28" s="259" t="s">
        <v>326</v>
      </c>
      <c r="D28" s="274"/>
      <c r="E28" s="274"/>
      <c r="F28" s="345"/>
      <c r="G28" s="50"/>
      <c r="H28" s="50"/>
      <c r="I28" s="50"/>
      <c r="J28" s="50"/>
      <c r="K28" s="331"/>
      <c r="L28" s="45"/>
    </row>
    <row r="29" spans="1:12" x14ac:dyDescent="0.25">
      <c r="A29" s="126"/>
      <c r="B29" s="132"/>
      <c r="C29" s="50"/>
      <c r="D29" s="50"/>
      <c r="E29" s="50"/>
      <c r="F29" s="50"/>
      <c r="G29" s="50"/>
      <c r="H29" s="50"/>
      <c r="I29" s="50"/>
      <c r="J29" s="50"/>
      <c r="K29" s="331"/>
      <c r="L29" s="45"/>
    </row>
    <row r="30" spans="1:12" x14ac:dyDescent="0.25">
      <c r="A30" s="126"/>
      <c r="B30" s="540" t="s">
        <v>345</v>
      </c>
      <c r="C30" s="540"/>
      <c r="D30" s="540"/>
      <c r="E30" s="540"/>
      <c r="F30" s="540"/>
      <c r="G30" s="50"/>
      <c r="H30" s="50"/>
      <c r="I30" s="50"/>
      <c r="J30" s="50"/>
      <c r="K30" s="331"/>
      <c r="L30" s="45"/>
    </row>
    <row r="31" spans="1:12" x14ac:dyDescent="0.25">
      <c r="A31" s="30"/>
      <c r="B31" s="539" t="s">
        <v>283</v>
      </c>
      <c r="C31" s="541" t="s">
        <v>243</v>
      </c>
      <c r="D31" s="541" t="s">
        <v>244</v>
      </c>
      <c r="E31" s="541" t="s">
        <v>245</v>
      </c>
      <c r="F31" s="541" t="s">
        <v>346</v>
      </c>
      <c r="G31" s="50"/>
      <c r="H31" s="50"/>
      <c r="I31" s="50"/>
      <c r="J31" s="50"/>
      <c r="K31" s="331"/>
      <c r="L31" s="45"/>
    </row>
    <row r="32" spans="1:12" x14ac:dyDescent="0.25">
      <c r="A32" s="126"/>
      <c r="B32" s="492" t="s">
        <v>347</v>
      </c>
      <c r="C32" s="542">
        <v>2.6379999999999999</v>
      </c>
      <c r="D32" s="542">
        <v>1.7150000000000001</v>
      </c>
      <c r="E32" s="542">
        <v>1.345</v>
      </c>
      <c r="F32" s="542">
        <v>1.2</v>
      </c>
      <c r="G32" s="132"/>
      <c r="H32" s="132"/>
      <c r="I32" s="132"/>
      <c r="J32" s="132"/>
      <c r="K32" s="536"/>
      <c r="L32" s="45"/>
    </row>
    <row r="33" spans="1:12" x14ac:dyDescent="0.25">
      <c r="A33" s="126"/>
      <c r="B33" s="492" t="s">
        <v>348</v>
      </c>
      <c r="C33" s="542">
        <v>9.0069999999999997</v>
      </c>
      <c r="D33" s="542">
        <v>3.597</v>
      </c>
      <c r="E33" s="542">
        <v>1.798</v>
      </c>
      <c r="F33" s="542">
        <v>1.2</v>
      </c>
      <c r="G33" s="132"/>
      <c r="H33" s="132"/>
      <c r="I33" s="132"/>
      <c r="J33" s="132"/>
      <c r="K33" s="536"/>
      <c r="L33" s="45"/>
    </row>
    <row r="34" spans="1:12" x14ac:dyDescent="0.25">
      <c r="A34" s="126"/>
      <c r="B34" s="132"/>
      <c r="C34" s="132"/>
      <c r="D34" s="132"/>
      <c r="E34" s="132"/>
      <c r="F34" s="132"/>
      <c r="G34" s="132"/>
      <c r="H34" s="132"/>
      <c r="I34" s="132"/>
      <c r="J34" s="132"/>
      <c r="K34" s="536"/>
      <c r="L34" s="45"/>
    </row>
    <row r="35" spans="1:12" x14ac:dyDescent="0.25">
      <c r="A35" s="126"/>
      <c r="B35" s="132" t="s">
        <v>352</v>
      </c>
      <c r="C35" s="132"/>
      <c r="D35" s="132"/>
      <c r="E35" s="132"/>
      <c r="F35" s="132"/>
      <c r="G35" s="132"/>
      <c r="H35" s="132"/>
      <c r="I35" s="132"/>
      <c r="J35" s="132"/>
      <c r="K35" s="536"/>
      <c r="L35" s="45"/>
    </row>
    <row r="36" spans="1:12" x14ac:dyDescent="0.25">
      <c r="A36" s="126"/>
      <c r="B36" s="132" t="s">
        <v>356</v>
      </c>
      <c r="C36" s="132"/>
      <c r="D36" s="132"/>
      <c r="E36" s="132"/>
      <c r="F36" s="132"/>
      <c r="G36" s="132"/>
      <c r="H36" s="132"/>
      <c r="I36" s="132"/>
      <c r="J36" s="132"/>
      <c r="K36" s="536"/>
      <c r="L36" s="45"/>
    </row>
    <row r="37" spans="1:12" x14ac:dyDescent="0.25">
      <c r="A37" s="126"/>
      <c r="B37" s="132" t="s">
        <v>353</v>
      </c>
      <c r="C37" s="132"/>
      <c r="D37" s="132"/>
      <c r="E37" s="132"/>
      <c r="F37" s="132"/>
      <c r="G37" s="132"/>
      <c r="H37" s="132"/>
      <c r="I37" s="132"/>
      <c r="J37" s="132"/>
      <c r="K37" s="536"/>
      <c r="L37" s="45"/>
    </row>
    <row r="38" spans="1:12" x14ac:dyDescent="0.25">
      <c r="A38" s="126"/>
      <c r="B38" s="132" t="s">
        <v>357</v>
      </c>
      <c r="C38" s="132"/>
      <c r="D38" s="132"/>
      <c r="E38" s="132"/>
      <c r="F38" s="132"/>
      <c r="G38" s="132"/>
      <c r="H38" s="132"/>
      <c r="I38" s="132"/>
      <c r="J38" s="132"/>
      <c r="K38" s="536"/>
      <c r="L38" s="45"/>
    </row>
    <row r="39" spans="1:12" x14ac:dyDescent="0.25">
      <c r="A39" s="126"/>
      <c r="B39" s="132" t="s">
        <v>354</v>
      </c>
      <c r="C39" s="132"/>
      <c r="D39" s="132"/>
      <c r="E39" s="132"/>
      <c r="F39" s="132"/>
      <c r="G39" s="132"/>
      <c r="H39" s="132"/>
      <c r="I39" s="132"/>
      <c r="J39" s="132"/>
      <c r="K39" s="536"/>
      <c r="L39" s="45"/>
    </row>
    <row r="40" spans="1:12" x14ac:dyDescent="0.25">
      <c r="A40" s="126"/>
      <c r="B40" s="132" t="s">
        <v>355</v>
      </c>
      <c r="C40" s="132"/>
      <c r="D40" s="132"/>
      <c r="E40" s="132"/>
      <c r="F40" s="132"/>
      <c r="G40" s="132"/>
      <c r="H40" s="132"/>
      <c r="I40" s="132"/>
      <c r="J40" s="132"/>
      <c r="K40" s="536"/>
      <c r="L40" s="45"/>
    </row>
    <row r="41" spans="1:12" x14ac:dyDescent="0.25">
      <c r="A41" s="126"/>
      <c r="B41" s="132"/>
      <c r="C41" s="132"/>
      <c r="D41" s="132"/>
      <c r="E41" s="132"/>
      <c r="F41" s="132"/>
      <c r="G41" s="132"/>
      <c r="H41" s="132"/>
      <c r="I41" s="132"/>
      <c r="J41" s="132"/>
      <c r="K41" s="536"/>
      <c r="L41" s="45"/>
    </row>
    <row r="42" spans="1:12" x14ac:dyDescent="0.25">
      <c r="A42" s="126"/>
      <c r="B42" s="132" t="s">
        <v>349</v>
      </c>
      <c r="C42" s="132"/>
      <c r="D42" s="132"/>
      <c r="E42" s="132"/>
      <c r="F42" s="132"/>
      <c r="G42" s="132"/>
      <c r="H42" s="132"/>
      <c r="I42" s="132"/>
      <c r="J42" s="132"/>
      <c r="K42" s="536"/>
      <c r="L42" s="45"/>
    </row>
    <row r="43" spans="1:12" x14ac:dyDescent="0.25">
      <c r="A43" s="126"/>
      <c r="B43" s="132" t="s">
        <v>350</v>
      </c>
      <c r="C43" s="132"/>
      <c r="D43" s="132"/>
      <c r="E43" s="132"/>
      <c r="F43" s="132"/>
      <c r="G43" s="132"/>
      <c r="H43" s="132"/>
      <c r="I43" s="132"/>
      <c r="J43" s="132"/>
      <c r="K43" s="536"/>
      <c r="L43" s="45"/>
    </row>
    <row r="44" spans="1:12" ht="15.75" thickBot="1" x14ac:dyDescent="0.3">
      <c r="A44" s="127"/>
      <c r="B44" s="354"/>
      <c r="C44" s="354"/>
      <c r="D44" s="354"/>
      <c r="E44" s="354"/>
      <c r="F44" s="354"/>
      <c r="G44" s="354"/>
      <c r="H44" s="354"/>
      <c r="I44" s="354"/>
      <c r="J44" s="354"/>
      <c r="K44" s="537"/>
      <c r="L44" s="45"/>
    </row>
    <row r="45" spans="1:12" x14ac:dyDescent="0.25">
      <c r="B45" s="334"/>
      <c r="C45" s="334"/>
      <c r="D45" s="334"/>
      <c r="E45" s="334"/>
      <c r="F45" s="334"/>
      <c r="G45" s="334"/>
      <c r="H45" s="334"/>
      <c r="I45" s="334"/>
      <c r="J45" s="334"/>
      <c r="K45" s="334"/>
      <c r="L45" s="45"/>
    </row>
    <row r="46" spans="1:12" x14ac:dyDescent="0.25"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45"/>
    </row>
    <row r="47" spans="1:12" x14ac:dyDescent="0.25"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45"/>
    </row>
    <row r="48" spans="1:12" x14ac:dyDescent="0.25">
      <c r="B48" s="334"/>
      <c r="C48" s="334"/>
      <c r="D48" s="334"/>
      <c r="E48" s="334"/>
      <c r="F48" s="334"/>
      <c r="G48" s="334"/>
      <c r="H48" s="334"/>
      <c r="I48" s="334"/>
      <c r="J48" s="334"/>
      <c r="K48" s="334"/>
      <c r="L48" s="45"/>
    </row>
    <row r="49" spans="2:12" x14ac:dyDescent="0.25"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45"/>
    </row>
    <row r="50" spans="2:12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2:12" x14ac:dyDescent="0.2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2:12" x14ac:dyDescent="0.2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</row>
    <row r="53" spans="2:12" x14ac:dyDescent="0.2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</row>
  </sheetData>
  <mergeCells count="4">
    <mergeCell ref="J1:K1"/>
    <mergeCell ref="B5:B7"/>
    <mergeCell ref="B20:B22"/>
    <mergeCell ref="B13:B14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50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4" width="16.28515625" style="29" customWidth="1"/>
    <col min="5" max="9" width="11.5703125" style="29" customWidth="1"/>
    <col min="10" max="10" width="10.7109375" style="29" customWidth="1"/>
    <col min="11" max="16384" width="9.140625" style="29"/>
  </cols>
  <sheetData>
    <row r="1" spans="1:10" x14ac:dyDescent="0.25">
      <c r="A1" s="7">
        <v>23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316" t="s">
        <v>313</v>
      </c>
      <c r="C3" s="56"/>
      <c r="D3" s="50"/>
      <c r="E3" s="50"/>
      <c r="F3" s="50"/>
      <c r="G3" s="50"/>
      <c r="H3" s="50"/>
      <c r="I3" s="31"/>
    </row>
    <row r="4" spans="1:10" ht="15.75" thickBot="1" x14ac:dyDescent="0.3">
      <c r="A4" s="9">
        <f>INDEX('Point Grid'!B:B,MATCH($A$1,'Point Grid'!A:A,0))</f>
        <v>1.5</v>
      </c>
      <c r="B4" s="316"/>
      <c r="C4" s="56"/>
      <c r="D4" s="50"/>
      <c r="E4" s="50"/>
      <c r="F4" s="50"/>
      <c r="G4" s="50"/>
      <c r="H4" s="50"/>
      <c r="I4" s="31"/>
    </row>
    <row r="5" spans="1:10" ht="15.75" thickBot="1" x14ac:dyDescent="0.3">
      <c r="A5" s="5"/>
      <c r="B5" s="164"/>
      <c r="C5" s="164" t="s">
        <v>366</v>
      </c>
      <c r="D5" s="517"/>
      <c r="E5" s="447"/>
      <c r="F5" s="50"/>
      <c r="G5" s="50"/>
      <c r="H5" s="50"/>
      <c r="I5" s="31"/>
      <c r="J5" s="45"/>
    </row>
    <row r="6" spans="1:10" x14ac:dyDescent="0.25">
      <c r="A6" s="126"/>
      <c r="B6" s="169"/>
      <c r="C6" s="169" t="s">
        <v>367</v>
      </c>
      <c r="D6" s="548" t="s">
        <v>369</v>
      </c>
      <c r="E6" s="447"/>
      <c r="F6" s="50"/>
      <c r="G6" s="50"/>
      <c r="H6" s="50"/>
      <c r="I6" s="31"/>
      <c r="J6" s="45"/>
    </row>
    <row r="7" spans="1:10" x14ac:dyDescent="0.25">
      <c r="A7" s="30"/>
      <c r="B7" s="166" t="s">
        <v>147</v>
      </c>
      <c r="C7" s="166" t="s">
        <v>365</v>
      </c>
      <c r="D7" s="549" t="s">
        <v>368</v>
      </c>
      <c r="E7" s="509"/>
      <c r="F7" s="50"/>
      <c r="G7" s="50"/>
      <c r="H7" s="50"/>
      <c r="I7" s="31"/>
      <c r="J7" s="45"/>
    </row>
    <row r="8" spans="1:10" x14ac:dyDescent="0.25">
      <c r="A8" s="30"/>
      <c r="B8" s="169">
        <v>2015</v>
      </c>
      <c r="C8" s="560">
        <v>1000000</v>
      </c>
      <c r="D8" s="550" t="s">
        <v>358</v>
      </c>
      <c r="E8" s="510"/>
      <c r="F8" s="543"/>
      <c r="G8" s="543"/>
      <c r="H8" s="543"/>
      <c r="I8" s="31"/>
      <c r="J8" s="45"/>
    </row>
    <row r="9" spans="1:10" x14ac:dyDescent="0.25">
      <c r="A9" s="30"/>
      <c r="B9" s="169">
        <v>2016</v>
      </c>
      <c r="C9" s="560">
        <v>1000000</v>
      </c>
      <c r="D9" s="551" t="s">
        <v>358</v>
      </c>
      <c r="E9" s="510"/>
      <c r="F9" s="59"/>
      <c r="G9" s="59"/>
      <c r="H9" s="59"/>
      <c r="I9" s="31"/>
      <c r="J9" s="45"/>
    </row>
    <row r="10" spans="1:10" x14ac:dyDescent="0.25">
      <c r="A10" s="30"/>
      <c r="B10" s="169">
        <v>2017</v>
      </c>
      <c r="C10" s="560">
        <v>1500000</v>
      </c>
      <c r="D10" s="551">
        <v>5000000</v>
      </c>
      <c r="E10" s="510"/>
      <c r="F10" s="59"/>
      <c r="G10" s="59"/>
      <c r="H10" s="59"/>
      <c r="I10" s="31"/>
      <c r="J10" s="45"/>
    </row>
    <row r="11" spans="1:10" x14ac:dyDescent="0.25">
      <c r="A11" s="30"/>
      <c r="B11" s="166">
        <v>2018</v>
      </c>
      <c r="C11" s="561">
        <v>2000000</v>
      </c>
      <c r="D11" s="552">
        <v>7000000</v>
      </c>
      <c r="E11" s="50"/>
      <c r="F11" s="544"/>
      <c r="G11" s="544"/>
      <c r="H11" s="544"/>
      <c r="I11" s="31"/>
      <c r="J11" s="45"/>
    </row>
    <row r="12" spans="1:10" x14ac:dyDescent="0.25">
      <c r="A12" s="30"/>
      <c r="B12" s="56"/>
      <c r="C12" s="335"/>
      <c r="D12" s="132"/>
      <c r="E12" s="50"/>
      <c r="F12" s="544"/>
      <c r="G12" s="544"/>
      <c r="H12" s="544"/>
      <c r="I12" s="31"/>
      <c r="J12" s="45"/>
    </row>
    <row r="13" spans="1:10" x14ac:dyDescent="0.25">
      <c r="A13" s="30"/>
      <c r="B13" s="316" t="s">
        <v>359</v>
      </c>
      <c r="C13" s="545"/>
      <c r="D13" s="132"/>
      <c r="E13" s="50"/>
      <c r="F13" s="544"/>
      <c r="G13" s="544"/>
      <c r="H13" s="544"/>
      <c r="I13" s="31"/>
      <c r="J13" s="45"/>
    </row>
    <row r="14" spans="1:10" x14ac:dyDescent="0.25">
      <c r="A14" s="30"/>
      <c r="B14" s="316" t="s">
        <v>360</v>
      </c>
      <c r="C14" s="546"/>
      <c r="D14" s="132"/>
      <c r="E14" s="50"/>
      <c r="F14" s="544"/>
      <c r="G14" s="544"/>
      <c r="H14" s="544"/>
      <c r="I14" s="31"/>
      <c r="J14" s="45"/>
    </row>
    <row r="15" spans="1:10" x14ac:dyDescent="0.25">
      <c r="A15" s="30"/>
      <c r="B15" s="116"/>
      <c r="C15" s="546"/>
      <c r="D15" s="132"/>
      <c r="E15" s="50"/>
      <c r="F15" s="544"/>
      <c r="G15" s="544"/>
      <c r="H15" s="544"/>
      <c r="I15" s="31"/>
      <c r="J15" s="45"/>
    </row>
    <row r="16" spans="1:10" x14ac:dyDescent="0.25">
      <c r="A16" s="30"/>
      <c r="B16" s="557" t="s">
        <v>361</v>
      </c>
      <c r="C16" s="558"/>
      <c r="D16" s="232"/>
      <c r="E16" s="50"/>
      <c r="F16" s="544"/>
      <c r="G16" s="544"/>
      <c r="H16" s="544"/>
      <c r="I16" s="31"/>
      <c r="J16" s="45"/>
    </row>
    <row r="17" spans="1:10" x14ac:dyDescent="0.25">
      <c r="A17" s="30"/>
      <c r="B17" s="553" t="s">
        <v>147</v>
      </c>
      <c r="C17" s="555" t="s">
        <v>45</v>
      </c>
      <c r="D17" s="273" t="s">
        <v>370</v>
      </c>
      <c r="E17" s="50"/>
      <c r="F17" s="544"/>
      <c r="G17" s="544"/>
      <c r="H17" s="544"/>
      <c r="I17" s="31"/>
      <c r="J17" s="45"/>
    </row>
    <row r="18" spans="1:10" x14ac:dyDescent="0.25">
      <c r="A18" s="30"/>
      <c r="B18" s="554"/>
      <c r="C18" s="556" t="s">
        <v>305</v>
      </c>
      <c r="D18" s="74" t="s">
        <v>45</v>
      </c>
      <c r="E18" s="50"/>
      <c r="F18" s="544"/>
      <c r="G18" s="544"/>
      <c r="H18" s="544"/>
      <c r="I18" s="31"/>
      <c r="J18" s="45"/>
    </row>
    <row r="19" spans="1:10" x14ac:dyDescent="0.25">
      <c r="A19" s="30"/>
      <c r="B19" s="325">
        <v>2015</v>
      </c>
      <c r="C19" s="562">
        <v>2000000</v>
      </c>
      <c r="D19" s="565">
        <v>0.7</v>
      </c>
      <c r="E19" s="50"/>
      <c r="F19" s="59"/>
      <c r="G19" s="59"/>
      <c r="H19" s="59"/>
      <c r="I19" s="31"/>
      <c r="J19" s="45"/>
    </row>
    <row r="20" spans="1:10" x14ac:dyDescent="0.25">
      <c r="A20" s="30"/>
      <c r="B20" s="507">
        <v>2016</v>
      </c>
      <c r="C20" s="563">
        <v>1500000</v>
      </c>
      <c r="D20" s="566">
        <v>0.35</v>
      </c>
      <c r="E20" s="447"/>
      <c r="F20" s="447"/>
      <c r="G20" s="447"/>
      <c r="H20" s="59"/>
      <c r="I20" s="31"/>
      <c r="J20" s="45"/>
    </row>
    <row r="21" spans="1:10" x14ac:dyDescent="0.25">
      <c r="A21" s="30"/>
      <c r="B21" s="507">
        <v>2017</v>
      </c>
      <c r="C21" s="564">
        <v>800000</v>
      </c>
      <c r="D21" s="567">
        <v>0.2</v>
      </c>
      <c r="E21" s="509"/>
      <c r="F21" s="483"/>
      <c r="G21" s="483"/>
      <c r="H21" s="59"/>
      <c r="I21" s="31"/>
      <c r="J21" s="45"/>
    </row>
    <row r="22" spans="1:10" x14ac:dyDescent="0.25">
      <c r="A22" s="30"/>
      <c r="B22" s="494">
        <v>2018</v>
      </c>
      <c r="C22" s="559">
        <v>450000</v>
      </c>
      <c r="D22" s="568">
        <v>0.1</v>
      </c>
      <c r="E22" s="510"/>
      <c r="F22" s="470"/>
      <c r="G22" s="470"/>
      <c r="H22" s="59"/>
      <c r="I22" s="31"/>
      <c r="J22" s="45"/>
    </row>
    <row r="23" spans="1:10" x14ac:dyDescent="0.25">
      <c r="A23" s="30"/>
      <c r="B23" s="132"/>
      <c r="C23" s="358"/>
      <c r="D23" s="358"/>
      <c r="E23" s="510"/>
      <c r="F23" s="470"/>
      <c r="G23" s="470"/>
      <c r="H23" s="59"/>
      <c r="I23" s="31"/>
      <c r="J23" s="45"/>
    </row>
    <row r="24" spans="1:10" x14ac:dyDescent="0.25">
      <c r="A24" s="30"/>
      <c r="B24" s="557" t="s">
        <v>362</v>
      </c>
      <c r="C24" s="558"/>
      <c r="D24" s="232"/>
      <c r="E24" s="510"/>
      <c r="F24" s="470"/>
      <c r="G24" s="470"/>
      <c r="H24" s="59"/>
      <c r="I24" s="31"/>
      <c r="J24" s="45"/>
    </row>
    <row r="25" spans="1:10" x14ac:dyDescent="0.25">
      <c r="A25" s="30"/>
      <c r="B25" s="273" t="s">
        <v>92</v>
      </c>
      <c r="C25" s="572" t="s">
        <v>147</v>
      </c>
      <c r="D25" s="569" t="s">
        <v>45</v>
      </c>
      <c r="E25" s="510"/>
      <c r="F25" s="470"/>
      <c r="G25" s="470"/>
      <c r="H25" s="59"/>
      <c r="I25" s="31"/>
      <c r="J25" s="45"/>
    </row>
    <row r="26" spans="1:10" x14ac:dyDescent="0.25">
      <c r="A26" s="30"/>
      <c r="B26" s="74"/>
      <c r="C26" s="552"/>
      <c r="D26" s="570" t="s">
        <v>305</v>
      </c>
      <c r="E26" s="510"/>
      <c r="F26" s="470"/>
      <c r="G26" s="470"/>
      <c r="H26" s="59"/>
      <c r="I26" s="31"/>
      <c r="J26" s="45"/>
    </row>
    <row r="27" spans="1:10" x14ac:dyDescent="0.25">
      <c r="A27" s="30"/>
      <c r="B27" s="273" t="s">
        <v>42</v>
      </c>
      <c r="C27" s="573">
        <v>2015</v>
      </c>
      <c r="D27" s="562">
        <v>1200000</v>
      </c>
      <c r="E27" s="510"/>
      <c r="F27" s="470"/>
      <c r="G27" s="470"/>
      <c r="H27" s="59"/>
      <c r="I27" s="31"/>
      <c r="J27" s="45"/>
    </row>
    <row r="28" spans="1:10" x14ac:dyDescent="0.25">
      <c r="A28" s="30"/>
      <c r="B28" s="417" t="s">
        <v>43</v>
      </c>
      <c r="C28" s="574">
        <v>2015</v>
      </c>
      <c r="D28" s="246">
        <v>1500000</v>
      </c>
      <c r="E28" s="510"/>
      <c r="F28" s="470"/>
      <c r="G28" s="470"/>
      <c r="H28" s="59"/>
      <c r="I28" s="31"/>
      <c r="J28" s="45"/>
    </row>
    <row r="29" spans="1:10" x14ac:dyDescent="0.25">
      <c r="A29" s="30"/>
      <c r="B29" s="417" t="s">
        <v>32</v>
      </c>
      <c r="C29" s="574">
        <v>2016</v>
      </c>
      <c r="D29" s="246">
        <v>3000000</v>
      </c>
      <c r="E29" s="510"/>
      <c r="F29" s="470"/>
      <c r="G29" s="470"/>
      <c r="H29" s="59"/>
      <c r="I29" s="31"/>
      <c r="J29" s="45"/>
    </row>
    <row r="30" spans="1:10" x14ac:dyDescent="0.25">
      <c r="A30" s="30"/>
      <c r="B30" s="74" t="s">
        <v>44</v>
      </c>
      <c r="C30" s="575">
        <v>2017</v>
      </c>
      <c r="D30" s="571">
        <v>1750000</v>
      </c>
      <c r="E30" s="510"/>
      <c r="F30" s="470"/>
      <c r="G30" s="470"/>
      <c r="H30" s="59"/>
      <c r="I30" s="31"/>
      <c r="J30" s="45"/>
    </row>
    <row r="31" spans="1:10" x14ac:dyDescent="0.25">
      <c r="A31" s="30"/>
      <c r="B31" s="132"/>
      <c r="C31" s="358"/>
      <c r="D31" s="358"/>
      <c r="E31" s="510"/>
      <c r="F31" s="470"/>
      <c r="G31" s="470"/>
      <c r="H31" s="59"/>
      <c r="I31" s="31"/>
      <c r="J31" s="45"/>
    </row>
    <row r="32" spans="1:10" x14ac:dyDescent="0.25">
      <c r="A32" s="30"/>
      <c r="B32" s="132" t="s">
        <v>364</v>
      </c>
      <c r="C32" s="358"/>
      <c r="D32" s="358"/>
      <c r="E32" s="510"/>
      <c r="F32" s="470"/>
      <c r="G32" s="470"/>
      <c r="H32" s="59"/>
      <c r="I32" s="31"/>
      <c r="J32" s="45"/>
    </row>
    <row r="33" spans="1:10" x14ac:dyDescent="0.25">
      <c r="A33" s="94"/>
      <c r="B33" s="132"/>
      <c r="C33" s="132"/>
      <c r="D33" s="132"/>
      <c r="E33" s="50"/>
      <c r="F33" s="59"/>
      <c r="G33" s="59"/>
      <c r="H33" s="59"/>
      <c r="I33" s="31"/>
      <c r="J33" s="45"/>
    </row>
    <row r="34" spans="1:10" x14ac:dyDescent="0.25">
      <c r="A34" s="35"/>
      <c r="B34" s="56" t="s">
        <v>363</v>
      </c>
      <c r="C34" s="132"/>
      <c r="D34" s="132"/>
      <c r="E34" s="50"/>
      <c r="F34" s="59"/>
      <c r="G34" s="59"/>
      <c r="H34" s="59"/>
      <c r="I34" s="31"/>
      <c r="J34" s="45"/>
    </row>
    <row r="35" spans="1:10" x14ac:dyDescent="0.25">
      <c r="A35" s="9"/>
      <c r="B35" s="56" t="s">
        <v>310</v>
      </c>
      <c r="C35" s="132"/>
      <c r="D35" s="132"/>
      <c r="E35" s="50"/>
      <c r="F35" s="59"/>
      <c r="G35" s="59"/>
      <c r="H35" s="59"/>
      <c r="I35" s="31"/>
      <c r="J35" s="45"/>
    </row>
    <row r="36" spans="1:10" ht="15.75" thickBot="1" x14ac:dyDescent="0.3">
      <c r="A36" s="23"/>
      <c r="B36" s="354"/>
      <c r="C36" s="354"/>
      <c r="D36" s="354"/>
      <c r="E36" s="83"/>
      <c r="F36" s="547"/>
      <c r="G36" s="547"/>
      <c r="H36" s="547"/>
      <c r="I36" s="34"/>
      <c r="J36" s="45"/>
    </row>
    <row r="37" spans="1:10" x14ac:dyDescent="0.25">
      <c r="B37" s="45"/>
      <c r="C37" s="45"/>
      <c r="D37" s="45"/>
      <c r="E37" s="45"/>
      <c r="F37" s="45"/>
      <c r="G37" s="45"/>
      <c r="H37" s="45"/>
      <c r="I37" s="45"/>
      <c r="J37" s="45"/>
    </row>
    <row r="38" spans="1:10" x14ac:dyDescent="0.25">
      <c r="B38" s="45"/>
      <c r="C38" s="45"/>
      <c r="D38" s="45"/>
      <c r="E38" s="45"/>
      <c r="F38" s="45"/>
      <c r="G38" s="45"/>
      <c r="H38" s="45"/>
      <c r="I38" s="45"/>
      <c r="J38" s="45"/>
    </row>
    <row r="39" spans="1:10" x14ac:dyDescent="0.25">
      <c r="B39" s="45"/>
      <c r="C39" s="45"/>
      <c r="D39" s="45"/>
      <c r="E39" s="45"/>
      <c r="F39" s="45"/>
      <c r="G39" s="45"/>
      <c r="H39" s="45"/>
      <c r="I39" s="45"/>
      <c r="J39" s="45"/>
    </row>
    <row r="40" spans="1:10" x14ac:dyDescent="0.25">
      <c r="B40" s="45"/>
      <c r="C40" s="45"/>
      <c r="D40" s="45"/>
      <c r="E40" s="45"/>
      <c r="F40" s="45"/>
      <c r="G40" s="45"/>
      <c r="H40" s="45"/>
      <c r="I40" s="45"/>
      <c r="J40" s="45"/>
    </row>
    <row r="41" spans="1:10" x14ac:dyDescent="0.25"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45"/>
      <c r="C43" s="45"/>
      <c r="D43" s="45"/>
      <c r="E43" s="45"/>
      <c r="F43" s="45"/>
      <c r="G43" s="45"/>
      <c r="H43" s="45"/>
      <c r="I43" s="45"/>
      <c r="J43" s="45"/>
    </row>
    <row r="44" spans="1:10" x14ac:dyDescent="0.25">
      <c r="B44" s="45"/>
      <c r="C44" s="45"/>
      <c r="D44" s="45"/>
      <c r="E44" s="45"/>
      <c r="F44" s="45"/>
      <c r="G44" s="45"/>
      <c r="H44" s="45"/>
      <c r="I44" s="45"/>
      <c r="J44" s="45"/>
    </row>
    <row r="45" spans="1:10" x14ac:dyDescent="0.25"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5">
      <c r="B48" s="45"/>
      <c r="C48" s="45"/>
      <c r="D48" s="45"/>
      <c r="E48" s="45"/>
      <c r="F48" s="45"/>
      <c r="G48" s="45"/>
      <c r="H48" s="45"/>
      <c r="I48" s="45"/>
      <c r="J48" s="45"/>
    </row>
    <row r="49" spans="2:10" x14ac:dyDescent="0.25">
      <c r="B49" s="45"/>
      <c r="C49" s="45"/>
      <c r="D49" s="45"/>
      <c r="E49" s="45"/>
      <c r="F49" s="45"/>
      <c r="G49" s="45"/>
      <c r="H49" s="45"/>
      <c r="I49" s="45"/>
      <c r="J49" s="45"/>
    </row>
    <row r="50" spans="2:10" x14ac:dyDescent="0.25">
      <c r="B50" s="45"/>
      <c r="C50" s="45"/>
      <c r="D50" s="45"/>
      <c r="E50" s="45"/>
      <c r="F50" s="45"/>
      <c r="G50" s="45"/>
      <c r="H50" s="45"/>
      <c r="I50" s="45"/>
      <c r="J50" s="45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53"/>
  <sheetViews>
    <sheetView zoomScaleNormal="100" workbookViewId="0"/>
  </sheetViews>
  <sheetFormatPr defaultColWidth="9.140625" defaultRowHeight="15" x14ac:dyDescent="0.25"/>
  <cols>
    <col min="1" max="1" width="8.7109375" style="29" customWidth="1"/>
    <col min="2" max="2" width="16.7109375" style="29" customWidth="1"/>
    <col min="3" max="8" width="12.28515625" style="29" customWidth="1"/>
    <col min="9" max="9" width="12" style="29" customWidth="1"/>
    <col min="10" max="10" width="10.7109375" style="29" customWidth="1"/>
    <col min="11" max="16384" width="9.140625" style="29"/>
  </cols>
  <sheetData>
    <row r="1" spans="1:10" x14ac:dyDescent="0.25">
      <c r="A1" s="7">
        <v>24</v>
      </c>
      <c r="B1" s="40" t="s">
        <v>12</v>
      </c>
      <c r="C1" s="28"/>
      <c r="D1" s="28"/>
      <c r="E1" s="28"/>
      <c r="F1" s="28"/>
      <c r="G1" s="28"/>
      <c r="H1" s="584" t="s">
        <v>29</v>
      </c>
      <c r="I1" s="600"/>
    </row>
    <row r="2" spans="1:10" x14ac:dyDescent="0.25">
      <c r="A2" s="30"/>
      <c r="B2" s="26"/>
      <c r="C2" s="26"/>
      <c r="D2" s="26"/>
      <c r="E2" s="26"/>
      <c r="F2" s="26"/>
      <c r="G2" s="26"/>
      <c r="H2" s="26"/>
      <c r="I2" s="31"/>
    </row>
    <row r="3" spans="1:10" x14ac:dyDescent="0.25">
      <c r="A3" s="8" t="s">
        <v>13</v>
      </c>
      <c r="B3" s="582"/>
      <c r="C3" s="580" t="s">
        <v>376</v>
      </c>
      <c r="D3" s="408"/>
      <c r="E3" s="408"/>
      <c r="F3" s="409"/>
      <c r="G3" s="96"/>
      <c r="H3" s="26"/>
      <c r="I3" s="31"/>
    </row>
    <row r="4" spans="1:10" x14ac:dyDescent="0.25">
      <c r="A4" s="9">
        <f>INDEX('Point Grid'!B:B,MATCH($A$1,'Point Grid'!A:A,0))</f>
        <v>2</v>
      </c>
      <c r="B4" s="166" t="s">
        <v>147</v>
      </c>
      <c r="C4" s="581">
        <v>12</v>
      </c>
      <c r="D4" s="343">
        <v>24</v>
      </c>
      <c r="E4" s="343">
        <v>36</v>
      </c>
      <c r="F4" s="344">
        <v>48</v>
      </c>
      <c r="G4" s="96"/>
      <c r="H4" s="26"/>
      <c r="I4" s="31"/>
    </row>
    <row r="5" spans="1:10" x14ac:dyDescent="0.25">
      <c r="A5" s="9"/>
      <c r="B5" s="164">
        <v>2015</v>
      </c>
      <c r="C5" s="431">
        <v>3800</v>
      </c>
      <c r="D5" s="533">
        <v>10640</v>
      </c>
      <c r="E5" s="533">
        <v>15960</v>
      </c>
      <c r="F5" s="276">
        <v>17556</v>
      </c>
      <c r="G5" s="96"/>
      <c r="H5" s="26"/>
      <c r="I5" s="31"/>
      <c r="J5" s="45"/>
    </row>
    <row r="6" spans="1:10" x14ac:dyDescent="0.25">
      <c r="A6" s="30"/>
      <c r="B6" s="169">
        <v>2016</v>
      </c>
      <c r="C6" s="432">
        <v>3900</v>
      </c>
      <c r="D6" s="357">
        <v>10920</v>
      </c>
      <c r="E6" s="357">
        <v>15600</v>
      </c>
      <c r="F6" s="534"/>
      <c r="G6" s="96"/>
      <c r="H6" s="119"/>
      <c r="I6" s="31"/>
      <c r="J6" s="45"/>
    </row>
    <row r="7" spans="1:10" x14ac:dyDescent="0.25">
      <c r="A7" s="30"/>
      <c r="B7" s="169">
        <v>2017</v>
      </c>
      <c r="C7" s="432">
        <v>3850</v>
      </c>
      <c r="D7" s="53">
        <v>11858</v>
      </c>
      <c r="E7" s="357"/>
      <c r="F7" s="534"/>
      <c r="G7" s="96"/>
      <c r="H7" s="96"/>
      <c r="I7" s="31"/>
      <c r="J7" s="45"/>
    </row>
    <row r="8" spans="1:10" x14ac:dyDescent="0.25">
      <c r="A8" s="30"/>
      <c r="B8" s="166">
        <v>2018</v>
      </c>
      <c r="C8" s="433">
        <v>4050</v>
      </c>
      <c r="D8" s="435"/>
      <c r="E8" s="435"/>
      <c r="F8" s="279"/>
      <c r="G8" s="64"/>
      <c r="H8" s="64"/>
      <c r="I8" s="31"/>
      <c r="J8" s="45"/>
    </row>
    <row r="9" spans="1:10" x14ac:dyDescent="0.25">
      <c r="A9" s="30"/>
      <c r="B9" s="292"/>
      <c r="C9" s="406"/>
      <c r="D9" s="62"/>
      <c r="E9" s="62"/>
      <c r="F9" s="53"/>
      <c r="G9" s="64"/>
      <c r="H9" s="64"/>
      <c r="I9" s="31"/>
      <c r="J9" s="45"/>
    </row>
    <row r="10" spans="1:10" x14ac:dyDescent="0.25">
      <c r="A10" s="30"/>
      <c r="B10" s="164"/>
      <c r="C10" s="580" t="s">
        <v>377</v>
      </c>
      <c r="D10" s="408"/>
      <c r="E10" s="408"/>
      <c r="F10" s="409"/>
      <c r="G10" s="64"/>
      <c r="H10" s="64"/>
      <c r="I10" s="31"/>
      <c r="J10" s="45"/>
    </row>
    <row r="11" spans="1:10" x14ac:dyDescent="0.25">
      <c r="A11" s="30"/>
      <c r="B11" s="254" t="s">
        <v>147</v>
      </c>
      <c r="C11" s="577">
        <v>12</v>
      </c>
      <c r="D11" s="342">
        <v>24</v>
      </c>
      <c r="E11" s="342">
        <v>36</v>
      </c>
      <c r="F11" s="279">
        <v>48</v>
      </c>
      <c r="G11" s="96"/>
      <c r="H11" s="119"/>
      <c r="I11" s="31"/>
      <c r="J11" s="45"/>
    </row>
    <row r="12" spans="1:10" x14ac:dyDescent="0.25">
      <c r="A12" s="30"/>
      <c r="B12" s="164">
        <v>2015</v>
      </c>
      <c r="C12" s="275">
        <v>77</v>
      </c>
      <c r="D12" s="578">
        <v>316</v>
      </c>
      <c r="E12" s="578">
        <v>512</v>
      </c>
      <c r="F12" s="276">
        <v>571</v>
      </c>
      <c r="G12" s="64"/>
      <c r="H12" s="64"/>
      <c r="I12" s="31"/>
      <c r="J12" s="45"/>
    </row>
    <row r="13" spans="1:10" x14ac:dyDescent="0.25">
      <c r="A13" s="30"/>
      <c r="B13" s="169">
        <v>2016</v>
      </c>
      <c r="C13" s="579">
        <v>81</v>
      </c>
      <c r="D13" s="357">
        <v>337</v>
      </c>
      <c r="E13" s="357">
        <v>517</v>
      </c>
      <c r="F13" s="534"/>
      <c r="G13" s="64"/>
      <c r="H13" s="64"/>
      <c r="I13" s="31"/>
      <c r="J13" s="45"/>
    </row>
    <row r="14" spans="1:10" x14ac:dyDescent="0.25">
      <c r="A14" s="30"/>
      <c r="B14" s="253">
        <v>2017</v>
      </c>
      <c r="C14" s="579">
        <v>75</v>
      </c>
      <c r="D14" s="357">
        <v>334</v>
      </c>
      <c r="E14" s="357"/>
      <c r="F14" s="534"/>
      <c r="G14" s="64"/>
      <c r="H14" s="64"/>
      <c r="I14" s="31"/>
      <c r="J14" s="45"/>
    </row>
    <row r="15" spans="1:10" x14ac:dyDescent="0.25">
      <c r="A15" s="30"/>
      <c r="B15" s="254">
        <v>2018</v>
      </c>
      <c r="C15" s="278">
        <v>82</v>
      </c>
      <c r="D15" s="435"/>
      <c r="E15" s="435"/>
      <c r="F15" s="279"/>
      <c r="G15" s="64"/>
      <c r="H15" s="64"/>
      <c r="I15" s="31"/>
      <c r="J15" s="45"/>
    </row>
    <row r="16" spans="1:10" x14ac:dyDescent="0.25">
      <c r="A16" s="30"/>
      <c r="B16" s="248"/>
      <c r="C16" s="96"/>
      <c r="D16" s="62"/>
      <c r="E16" s="62"/>
      <c r="F16" s="53"/>
      <c r="G16" s="64"/>
      <c r="H16" s="64"/>
      <c r="I16" s="31"/>
      <c r="J16" s="45"/>
    </row>
    <row r="17" spans="1:10" x14ac:dyDescent="0.25">
      <c r="A17" s="30"/>
      <c r="B17" s="363"/>
      <c r="C17" s="54" t="s">
        <v>379</v>
      </c>
      <c r="D17" s="62"/>
      <c r="E17" s="62"/>
      <c r="F17" s="53"/>
      <c r="G17" s="96"/>
      <c r="H17" s="119"/>
      <c r="I17" s="31"/>
      <c r="J17" s="45"/>
    </row>
    <row r="18" spans="1:10" x14ac:dyDescent="0.25">
      <c r="A18" s="30"/>
      <c r="B18" s="253" t="s">
        <v>33</v>
      </c>
      <c r="C18" s="95" t="s">
        <v>246</v>
      </c>
      <c r="D18" s="62"/>
      <c r="E18" s="62"/>
      <c r="F18" s="53"/>
      <c r="G18" s="96"/>
      <c r="H18" s="119"/>
      <c r="I18" s="31"/>
      <c r="J18" s="45"/>
    </row>
    <row r="19" spans="1:10" x14ac:dyDescent="0.25">
      <c r="A19" s="30"/>
      <c r="B19" s="254" t="s">
        <v>34</v>
      </c>
      <c r="C19" s="55" t="s">
        <v>380</v>
      </c>
      <c r="D19" s="62"/>
      <c r="E19" s="62"/>
      <c r="F19" s="53"/>
      <c r="G19" s="96"/>
      <c r="H19" s="119"/>
      <c r="I19" s="31"/>
      <c r="J19" s="45"/>
    </row>
    <row r="20" spans="1:10" x14ac:dyDescent="0.25">
      <c r="A20" s="30"/>
      <c r="B20" s="363">
        <v>2015</v>
      </c>
      <c r="C20" s="576">
        <v>17500</v>
      </c>
      <c r="D20" s="62"/>
      <c r="E20" s="62"/>
      <c r="F20" s="53"/>
      <c r="G20" s="64"/>
      <c r="H20" s="64"/>
      <c r="I20" s="31"/>
      <c r="J20" s="45"/>
    </row>
    <row r="21" spans="1:10" x14ac:dyDescent="0.25">
      <c r="A21" s="30"/>
      <c r="B21" s="253">
        <v>2016</v>
      </c>
      <c r="C21" s="245">
        <v>17900</v>
      </c>
      <c r="D21" s="62"/>
      <c r="E21" s="62"/>
      <c r="F21" s="53"/>
      <c r="G21" s="64"/>
      <c r="H21" s="64"/>
      <c r="I21" s="31"/>
      <c r="J21" s="45"/>
    </row>
    <row r="22" spans="1:10" x14ac:dyDescent="0.25">
      <c r="A22" s="30"/>
      <c r="B22" s="253">
        <v>2017</v>
      </c>
      <c r="C22" s="245">
        <v>17600</v>
      </c>
      <c r="D22" s="62"/>
      <c r="E22" s="62"/>
      <c r="F22" s="96"/>
      <c r="G22" s="64"/>
      <c r="H22" s="64"/>
      <c r="I22" s="31"/>
      <c r="J22" s="45"/>
    </row>
    <row r="23" spans="1:10" x14ac:dyDescent="0.25">
      <c r="A23" s="126"/>
      <c r="B23" s="254">
        <v>2018</v>
      </c>
      <c r="C23" s="247">
        <v>18500</v>
      </c>
      <c r="D23" s="62"/>
      <c r="E23" s="62"/>
      <c r="F23" s="96"/>
      <c r="G23" s="64"/>
      <c r="H23" s="64"/>
      <c r="I23" s="31"/>
      <c r="J23" s="45"/>
    </row>
    <row r="24" spans="1:10" x14ac:dyDescent="0.25">
      <c r="A24" s="126"/>
      <c r="B24" s="96"/>
      <c r="C24" s="96"/>
      <c r="D24" s="62"/>
      <c r="E24" s="62"/>
      <c r="F24" s="96"/>
      <c r="G24" s="64"/>
      <c r="H24" s="64"/>
      <c r="I24" s="31"/>
      <c r="J24" s="45"/>
    </row>
    <row r="25" spans="1:10" x14ac:dyDescent="0.25">
      <c r="A25" s="126"/>
      <c r="B25" s="50" t="s">
        <v>378</v>
      </c>
      <c r="C25" s="96"/>
      <c r="D25" s="62"/>
      <c r="E25" s="62"/>
      <c r="F25" s="96"/>
      <c r="G25" s="64"/>
      <c r="H25" s="64"/>
      <c r="I25" s="31"/>
      <c r="J25" s="45"/>
    </row>
    <row r="26" spans="1:10" x14ac:dyDescent="0.25">
      <c r="A26" s="126"/>
      <c r="B26" s="50"/>
      <c r="C26" s="96"/>
      <c r="D26" s="62"/>
      <c r="E26" s="62"/>
      <c r="F26" s="96"/>
      <c r="G26" s="64"/>
      <c r="H26" s="64"/>
      <c r="I26" s="31"/>
      <c r="J26" s="45"/>
    </row>
    <row r="27" spans="1:10" x14ac:dyDescent="0.25">
      <c r="A27" s="35" t="s">
        <v>2</v>
      </c>
      <c r="B27" s="50" t="s">
        <v>371</v>
      </c>
      <c r="C27" s="96"/>
      <c r="D27" s="62"/>
      <c r="E27" s="62"/>
      <c r="F27" s="96"/>
      <c r="G27" s="64"/>
      <c r="H27" s="64"/>
      <c r="I27" s="31"/>
      <c r="J27" s="45"/>
    </row>
    <row r="28" spans="1:10" ht="15.75" thickBot="1" x14ac:dyDescent="0.3">
      <c r="A28" s="9">
        <f>INDEX('Point Grid'!$C$8:$I$31,MATCH($A$1,'Point Grid'!$A$8:$A$31,0),MATCH(A27,'Point Grid'!$C$7:$I$7,0))</f>
        <v>1.25</v>
      </c>
      <c r="B28" s="50" t="s">
        <v>372</v>
      </c>
      <c r="C28" s="96"/>
      <c r="D28" s="62"/>
      <c r="E28" s="62"/>
      <c r="F28" s="96"/>
      <c r="G28" s="64"/>
      <c r="H28" s="64"/>
      <c r="I28" s="31"/>
      <c r="J28" s="45"/>
    </row>
    <row r="29" spans="1:10" ht="15.75" thickBot="1" x14ac:dyDescent="0.3">
      <c r="A29" s="5"/>
      <c r="B29" s="50"/>
      <c r="C29" s="96"/>
      <c r="D29" s="62"/>
      <c r="E29" s="62"/>
      <c r="F29" s="96"/>
      <c r="G29" s="64"/>
      <c r="H29" s="64"/>
      <c r="I29" s="31"/>
      <c r="J29" s="45"/>
    </row>
    <row r="30" spans="1:10" x14ac:dyDescent="0.25">
      <c r="A30" s="126"/>
      <c r="B30" s="50"/>
      <c r="C30" s="26"/>
      <c r="D30" s="39"/>
      <c r="E30" s="39"/>
      <c r="F30" s="26"/>
      <c r="G30" s="64"/>
      <c r="H30" s="64"/>
      <c r="I30" s="31"/>
      <c r="J30" s="45"/>
    </row>
    <row r="31" spans="1:10" x14ac:dyDescent="0.25">
      <c r="A31" s="35" t="s">
        <v>3</v>
      </c>
      <c r="B31" s="50" t="s">
        <v>373</v>
      </c>
      <c r="C31" s="26"/>
      <c r="D31" s="39"/>
      <c r="E31" s="39"/>
      <c r="F31" s="26"/>
      <c r="G31" s="64"/>
      <c r="H31" s="64"/>
      <c r="I31" s="31"/>
      <c r="J31" s="45"/>
    </row>
    <row r="32" spans="1:10" ht="15.75" thickBot="1" x14ac:dyDescent="0.3">
      <c r="A32" s="9">
        <f>INDEX('Point Grid'!$C$8:$I$31,MATCH($A$1,'Point Grid'!$A$8:$A$31,0),MATCH(A31,'Point Grid'!$C$7:$I$7,0))</f>
        <v>0.25</v>
      </c>
      <c r="B32" s="50" t="s">
        <v>374</v>
      </c>
      <c r="C32" s="26"/>
      <c r="D32" s="39"/>
      <c r="E32" s="39"/>
      <c r="F32" s="26"/>
      <c r="G32" s="64"/>
      <c r="H32" s="64"/>
      <c r="I32" s="31"/>
      <c r="J32" s="45"/>
    </row>
    <row r="33" spans="1:10" ht="15.75" thickBot="1" x14ac:dyDescent="0.3">
      <c r="A33" s="5"/>
      <c r="B33" s="132"/>
      <c r="C33" s="39"/>
      <c r="D33" s="39"/>
      <c r="E33" s="39"/>
      <c r="F33" s="39"/>
      <c r="G33" s="65"/>
      <c r="H33" s="65"/>
      <c r="I33" s="270"/>
      <c r="J33" s="45"/>
    </row>
    <row r="34" spans="1:10" x14ac:dyDescent="0.25">
      <c r="A34" s="126"/>
      <c r="B34" s="132"/>
      <c r="C34" s="39"/>
      <c r="D34" s="39"/>
      <c r="E34" s="39"/>
      <c r="F34" s="39"/>
      <c r="G34" s="65"/>
      <c r="H34" s="65"/>
      <c r="I34" s="270"/>
      <c r="J34" s="45"/>
    </row>
    <row r="35" spans="1:10" x14ac:dyDescent="0.25">
      <c r="A35" s="35" t="s">
        <v>4</v>
      </c>
      <c r="B35" s="132" t="s">
        <v>375</v>
      </c>
      <c r="C35" s="39"/>
      <c r="D35" s="39"/>
      <c r="E35" s="39"/>
      <c r="F35" s="39"/>
      <c r="G35" s="119"/>
      <c r="H35" s="119"/>
      <c r="I35" s="270"/>
      <c r="J35" s="45"/>
    </row>
    <row r="36" spans="1:10" ht="15.75" thickBot="1" x14ac:dyDescent="0.3">
      <c r="A36" s="9">
        <f>INDEX('Point Grid'!$C$8:$I$31,MATCH($A$1,'Point Grid'!$A$8:$A$31,0),MATCH(A35,'Point Grid'!$C$7:$I$7,0))</f>
        <v>0.5</v>
      </c>
      <c r="B36" s="132"/>
      <c r="C36" s="39"/>
      <c r="D36" s="39"/>
      <c r="E36" s="39"/>
      <c r="F36" s="39"/>
      <c r="G36" s="65"/>
      <c r="H36" s="65"/>
      <c r="I36" s="270"/>
      <c r="J36" s="45"/>
    </row>
    <row r="37" spans="1:10" ht="15.75" thickBot="1" x14ac:dyDescent="0.3">
      <c r="A37" s="5"/>
      <c r="B37" s="132"/>
      <c r="C37" s="39"/>
      <c r="D37" s="39"/>
      <c r="E37" s="39"/>
      <c r="F37" s="39"/>
      <c r="G37" s="66"/>
      <c r="H37" s="66"/>
      <c r="I37" s="270"/>
      <c r="J37" s="45"/>
    </row>
    <row r="38" spans="1:10" ht="15.75" thickBot="1" x14ac:dyDescent="0.3">
      <c r="A38" s="127"/>
      <c r="B38" s="354"/>
      <c r="C38" s="271"/>
      <c r="D38" s="271"/>
      <c r="E38" s="271"/>
      <c r="F38" s="271"/>
      <c r="G38" s="271"/>
      <c r="H38" s="271"/>
      <c r="I38" s="272"/>
      <c r="J38" s="45"/>
    </row>
    <row r="39" spans="1:10" x14ac:dyDescent="0.25">
      <c r="B39" s="334"/>
      <c r="C39" s="45"/>
      <c r="D39" s="45"/>
      <c r="E39" s="45"/>
      <c r="F39" s="45"/>
      <c r="G39" s="45"/>
      <c r="H39" s="45"/>
      <c r="I39" s="45"/>
      <c r="J39" s="45"/>
    </row>
    <row r="40" spans="1:10" x14ac:dyDescent="0.25">
      <c r="B40" s="45"/>
      <c r="C40" s="45"/>
      <c r="D40" s="45"/>
      <c r="E40" s="45"/>
      <c r="F40" s="45"/>
      <c r="G40" s="45"/>
      <c r="H40" s="45"/>
      <c r="I40" s="45"/>
      <c r="J40" s="45"/>
    </row>
    <row r="41" spans="1:10" x14ac:dyDescent="0.25">
      <c r="B41" s="45"/>
      <c r="C41" s="45"/>
      <c r="D41" s="45"/>
      <c r="E41" s="45"/>
      <c r="F41" s="45"/>
      <c r="G41" s="45"/>
      <c r="H41" s="45"/>
      <c r="I41" s="45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45"/>
      <c r="C43" s="45"/>
      <c r="D43" s="45"/>
      <c r="E43" s="45"/>
      <c r="F43" s="45"/>
      <c r="G43" s="45"/>
      <c r="H43" s="45"/>
      <c r="I43" s="45"/>
      <c r="J43" s="45"/>
    </row>
    <row r="44" spans="1:10" x14ac:dyDescent="0.25">
      <c r="B44" s="45"/>
      <c r="C44" s="45"/>
      <c r="D44" s="45"/>
      <c r="E44" s="45"/>
      <c r="F44" s="45"/>
      <c r="G44" s="45"/>
      <c r="H44" s="45"/>
      <c r="I44" s="45"/>
      <c r="J44" s="45"/>
    </row>
    <row r="45" spans="1:10" x14ac:dyDescent="0.25">
      <c r="B45" s="45"/>
      <c r="C45" s="45"/>
      <c r="D45" s="45"/>
      <c r="E45" s="45"/>
      <c r="F45" s="45"/>
      <c r="G45" s="45"/>
      <c r="H45" s="45"/>
      <c r="I45" s="45"/>
      <c r="J45" s="45"/>
    </row>
    <row r="46" spans="1:10" x14ac:dyDescent="0.25"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5"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25">
      <c r="B48" s="45"/>
      <c r="C48" s="45"/>
      <c r="D48" s="45"/>
      <c r="E48" s="45"/>
      <c r="F48" s="45"/>
      <c r="G48" s="45"/>
      <c r="H48" s="45"/>
      <c r="I48" s="45"/>
      <c r="J48" s="45"/>
    </row>
    <row r="49" spans="2:10" x14ac:dyDescent="0.25">
      <c r="B49" s="45"/>
      <c r="C49" s="45"/>
      <c r="D49" s="45"/>
      <c r="E49" s="45"/>
      <c r="F49" s="45"/>
      <c r="G49" s="45"/>
      <c r="H49" s="45"/>
      <c r="I49" s="45"/>
      <c r="J49" s="45"/>
    </row>
    <row r="50" spans="2:10" x14ac:dyDescent="0.25">
      <c r="B50" s="45"/>
      <c r="C50" s="45"/>
      <c r="D50" s="45"/>
      <c r="E50" s="45"/>
      <c r="F50" s="45"/>
      <c r="G50" s="45"/>
      <c r="H50" s="45"/>
      <c r="I50" s="45"/>
      <c r="J50" s="45"/>
    </row>
    <row r="51" spans="2:10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x14ac:dyDescent="0.25">
      <c r="B52" s="45"/>
      <c r="C52" s="45"/>
      <c r="D52" s="45"/>
      <c r="E52" s="45"/>
      <c r="F52" s="45"/>
      <c r="G52" s="45"/>
      <c r="H52" s="45"/>
      <c r="I52" s="45"/>
      <c r="J52" s="45"/>
    </row>
    <row r="53" spans="2:10" x14ac:dyDescent="0.25">
      <c r="B53" s="45"/>
      <c r="C53" s="45"/>
      <c r="D53" s="45"/>
      <c r="E53" s="45"/>
      <c r="F53" s="45"/>
      <c r="G53" s="45"/>
      <c r="H53" s="45"/>
      <c r="I53" s="45"/>
      <c r="J53" s="45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2021-01-22T14:42:33Z</cp:lastPrinted>
  <dcterms:created xsi:type="dcterms:W3CDTF">2020-12-22T11:57:29Z</dcterms:created>
  <dcterms:modified xsi:type="dcterms:W3CDTF">2021-05-07T13:06:02Z</dcterms:modified>
</cp:coreProperties>
</file>