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/>
  </bookViews>
  <sheets>
    <sheet name="title" sheetId="7" r:id="rId1"/>
    <sheet name="1" sheetId="1" r:id="rId2"/>
    <sheet name="2" sheetId="2" r:id="rId3"/>
    <sheet name="3" sheetId="3" r:id="rId4"/>
    <sheet name="4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4" l="1"/>
  <c r="R19" i="4"/>
  <c r="Q19" i="4"/>
  <c r="S18" i="4"/>
  <c r="R18" i="4"/>
  <c r="Q18" i="4"/>
  <c r="T17" i="4"/>
  <c r="S17" i="4"/>
  <c r="R17" i="4"/>
  <c r="R27" i="4" s="1"/>
  <c r="Q17" i="4"/>
  <c r="U16" i="4"/>
  <c r="T16" i="4"/>
  <c r="S16" i="4"/>
  <c r="R16" i="4"/>
  <c r="Q16" i="4"/>
  <c r="M11" i="4"/>
  <c r="M10" i="4"/>
  <c r="M9" i="4"/>
  <c r="M8" i="4"/>
  <c r="M7" i="4"/>
  <c r="M6" i="4"/>
  <c r="M7" i="3"/>
  <c r="M6" i="3"/>
  <c r="M17" i="2"/>
  <c r="M16" i="2"/>
  <c r="M7" i="2"/>
  <c r="M6" i="2"/>
  <c r="V32" i="4"/>
  <c r="M16" i="4" s="1"/>
  <c r="U24" i="4"/>
  <c r="T24" i="4"/>
  <c r="S24" i="4"/>
  <c r="R24" i="4"/>
  <c r="Q24" i="4"/>
  <c r="U23" i="4"/>
  <c r="U29" i="4" s="1"/>
  <c r="U30" i="4" s="1"/>
  <c r="V32" i="3"/>
  <c r="M16" i="3" s="1"/>
  <c r="U24" i="3"/>
  <c r="T24" i="3"/>
  <c r="S24" i="3"/>
  <c r="R24" i="3"/>
  <c r="Q24" i="3"/>
  <c r="U23" i="3"/>
  <c r="U29" i="3" s="1"/>
  <c r="U30" i="3" s="1"/>
  <c r="Q23" i="3"/>
  <c r="Q29" i="3" s="1"/>
  <c r="V32" i="2"/>
  <c r="S27" i="2"/>
  <c r="R27" i="2"/>
  <c r="Q27" i="2"/>
  <c r="T26" i="2"/>
  <c r="S26" i="2"/>
  <c r="R26" i="2"/>
  <c r="Q26" i="2"/>
  <c r="U25" i="2"/>
  <c r="T25" i="2"/>
  <c r="S25" i="2"/>
  <c r="R25" i="2"/>
  <c r="Q25" i="2"/>
  <c r="U24" i="2"/>
  <c r="T24" i="2"/>
  <c r="S24" i="2"/>
  <c r="R24" i="2"/>
  <c r="Q24" i="2"/>
  <c r="U23" i="2"/>
  <c r="U29" i="2" s="1"/>
  <c r="U30" i="2" s="1"/>
  <c r="T23" i="2"/>
  <c r="T29" i="2" s="1"/>
  <c r="S23" i="2"/>
  <c r="S29" i="2" s="1"/>
  <c r="R23" i="2"/>
  <c r="R29" i="2" s="1"/>
  <c r="Q23" i="2"/>
  <c r="Q29" i="2" s="1"/>
  <c r="H32" i="4"/>
  <c r="G29" i="4"/>
  <c r="G30" i="4" s="1"/>
  <c r="D29" i="4"/>
  <c r="C29" i="4"/>
  <c r="E27" i="4"/>
  <c r="D27" i="4"/>
  <c r="C27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F29" i="4" s="1"/>
  <c r="E23" i="4"/>
  <c r="E29" i="4" s="1"/>
  <c r="D23" i="4"/>
  <c r="C23" i="4"/>
  <c r="H32" i="3"/>
  <c r="G29" i="3"/>
  <c r="G30" i="3" s="1"/>
  <c r="D29" i="3"/>
  <c r="C29" i="3"/>
  <c r="E27" i="3"/>
  <c r="D27" i="3"/>
  <c r="C27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G23" i="3"/>
  <c r="F23" i="3"/>
  <c r="F29" i="3" s="1"/>
  <c r="E23" i="3"/>
  <c r="E29" i="3" s="1"/>
  <c r="D23" i="3"/>
  <c r="C23" i="3"/>
  <c r="H32" i="2"/>
  <c r="G29" i="2"/>
  <c r="G30" i="2" s="1"/>
  <c r="C29" i="2"/>
  <c r="E27" i="2"/>
  <c r="D27" i="2"/>
  <c r="C27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F29" i="2" s="1"/>
  <c r="E23" i="2"/>
  <c r="E29" i="2" s="1"/>
  <c r="D23" i="2"/>
  <c r="D29" i="2" s="1"/>
  <c r="C23" i="2"/>
  <c r="U25" i="4"/>
  <c r="T23" i="4"/>
  <c r="T29" i="4" s="1"/>
  <c r="Q26" i="4"/>
  <c r="C20" i="4"/>
  <c r="D19" i="4"/>
  <c r="C19" i="4"/>
  <c r="E18" i="4"/>
  <c r="D18" i="4"/>
  <c r="C18" i="4"/>
  <c r="F17" i="4"/>
  <c r="E17" i="4"/>
  <c r="D17" i="4"/>
  <c r="C17" i="4"/>
  <c r="G16" i="4"/>
  <c r="F16" i="4"/>
  <c r="E16" i="4"/>
  <c r="D16" i="4"/>
  <c r="C16" i="4"/>
  <c r="Q20" i="3"/>
  <c r="Q27" i="3" s="1"/>
  <c r="R19" i="3"/>
  <c r="R26" i="3" s="1"/>
  <c r="Q19" i="3"/>
  <c r="S18" i="3"/>
  <c r="R18" i="3"/>
  <c r="Q18" i="3"/>
  <c r="T17" i="3"/>
  <c r="T26" i="3" s="1"/>
  <c r="S17" i="3"/>
  <c r="S26" i="3" s="1"/>
  <c r="R17" i="3"/>
  <c r="Q17" i="3"/>
  <c r="U16" i="3"/>
  <c r="U25" i="3" s="1"/>
  <c r="T16" i="3"/>
  <c r="T25" i="3" s="1"/>
  <c r="S16" i="3"/>
  <c r="R16" i="3"/>
  <c r="Q16" i="3"/>
  <c r="C20" i="3"/>
  <c r="D19" i="3"/>
  <c r="C19" i="3"/>
  <c r="E18" i="3"/>
  <c r="D18" i="3"/>
  <c r="C18" i="3"/>
  <c r="F17" i="3"/>
  <c r="E17" i="3"/>
  <c r="D17" i="3"/>
  <c r="C17" i="3"/>
  <c r="G16" i="3"/>
  <c r="F16" i="3"/>
  <c r="E16" i="3"/>
  <c r="D16" i="3"/>
  <c r="C16" i="3"/>
  <c r="Q20" i="2"/>
  <c r="R19" i="2"/>
  <c r="Q19" i="2"/>
  <c r="S18" i="2"/>
  <c r="R18" i="2"/>
  <c r="Q18" i="2"/>
  <c r="T17" i="2"/>
  <c r="S17" i="2"/>
  <c r="R17" i="2"/>
  <c r="Q17" i="2"/>
  <c r="U16" i="2"/>
  <c r="T16" i="2"/>
  <c r="S16" i="2"/>
  <c r="R16" i="2"/>
  <c r="Q16" i="2"/>
  <c r="C20" i="2"/>
  <c r="D19" i="2"/>
  <c r="C19" i="2"/>
  <c r="E18" i="2"/>
  <c r="D18" i="2"/>
  <c r="C18" i="2"/>
  <c r="F17" i="2"/>
  <c r="E17" i="2"/>
  <c r="D17" i="2"/>
  <c r="C17" i="2"/>
  <c r="G16" i="2"/>
  <c r="F16" i="2"/>
  <c r="E16" i="2"/>
  <c r="D16" i="2"/>
  <c r="C16" i="2"/>
  <c r="S23" i="4" l="1"/>
  <c r="S29" i="4" s="1"/>
  <c r="Q23" i="4"/>
  <c r="Q29" i="4" s="1"/>
  <c r="R25" i="4"/>
  <c r="S25" i="4"/>
  <c r="Q27" i="4"/>
  <c r="R26" i="4"/>
  <c r="R23" i="4"/>
  <c r="R29" i="4" s="1"/>
  <c r="T25" i="4"/>
  <c r="S26" i="4"/>
  <c r="S27" i="4"/>
  <c r="Q25" i="4"/>
  <c r="T26" i="4"/>
  <c r="T23" i="3"/>
  <c r="T29" i="3" s="1"/>
  <c r="T30" i="3" s="1"/>
  <c r="S27" i="3"/>
  <c r="S23" i="3"/>
  <c r="S29" i="3" s="1"/>
  <c r="S25" i="3"/>
  <c r="R23" i="3"/>
  <c r="R29" i="3" s="1"/>
  <c r="R27" i="3"/>
  <c r="R25" i="3"/>
  <c r="Q25" i="3"/>
  <c r="Q26" i="3"/>
  <c r="T30" i="4"/>
  <c r="U32" i="4"/>
  <c r="M17" i="4" s="1"/>
  <c r="U32" i="3"/>
  <c r="M17" i="3" s="1"/>
  <c r="U32" i="2"/>
  <c r="T30" i="2"/>
  <c r="F30" i="4"/>
  <c r="G32" i="4"/>
  <c r="G32" i="3"/>
  <c r="F30" i="3"/>
  <c r="F30" i="2"/>
  <c r="G32" i="2"/>
  <c r="N21" i="1"/>
  <c r="N20" i="1"/>
  <c r="N19" i="1"/>
  <c r="N18" i="1"/>
  <c r="N17" i="1"/>
  <c r="N16" i="1"/>
  <c r="R24" i="1"/>
  <c r="J21" i="1"/>
  <c r="K19" i="1"/>
  <c r="J18" i="1"/>
  <c r="R17" i="1"/>
  <c r="J17" i="1"/>
  <c r="F17" i="1"/>
  <c r="E17" i="1"/>
  <c r="R16" i="1"/>
  <c r="Q16" i="1"/>
  <c r="P16" i="1"/>
  <c r="P17" i="1" s="1"/>
  <c r="P18" i="1" s="1"/>
  <c r="P19" i="1" s="1"/>
  <c r="P20" i="1" s="1"/>
  <c r="P21" i="1" s="1"/>
  <c r="G16" i="1"/>
  <c r="G25" i="1" s="1"/>
  <c r="K21" i="1"/>
  <c r="Q20" i="1"/>
  <c r="K20" i="1"/>
  <c r="J20" i="1"/>
  <c r="C20" i="1"/>
  <c r="R19" i="1"/>
  <c r="Q19" i="1"/>
  <c r="J19" i="1"/>
  <c r="D19" i="1"/>
  <c r="C19" i="1"/>
  <c r="B9" i="1"/>
  <c r="B10" i="1" s="1"/>
  <c r="B11" i="1" s="1"/>
  <c r="S18" i="1"/>
  <c r="R18" i="1"/>
  <c r="K18" i="1"/>
  <c r="C18" i="1"/>
  <c r="S17" i="1"/>
  <c r="Q17" i="1"/>
  <c r="P7" i="1"/>
  <c r="P8" i="1" s="1"/>
  <c r="P9" i="1" s="1"/>
  <c r="P10" i="1" s="1"/>
  <c r="P11" i="1" s="1"/>
  <c r="K17" i="1"/>
  <c r="E24" i="1"/>
  <c r="D17" i="1"/>
  <c r="C17" i="1"/>
  <c r="B7" i="1"/>
  <c r="B8" i="1" s="1"/>
  <c r="T16" i="1"/>
  <c r="S16" i="1"/>
  <c r="S26" i="1" s="1"/>
  <c r="K16" i="1"/>
  <c r="J16" i="1"/>
  <c r="G24" i="1"/>
  <c r="F24" i="1"/>
  <c r="E16" i="1"/>
  <c r="D24" i="1"/>
  <c r="C16" i="1"/>
  <c r="S5" i="1"/>
  <c r="R15" i="1" s="1"/>
  <c r="R5" i="1"/>
  <c r="Q15" i="1" s="1"/>
  <c r="D5" i="1"/>
  <c r="S30" i="4" l="1"/>
  <c r="T32" i="4"/>
  <c r="M18" i="4" s="1"/>
  <c r="S30" i="3"/>
  <c r="T32" i="3"/>
  <c r="M18" i="3" s="1"/>
  <c r="S30" i="2"/>
  <c r="T32" i="2"/>
  <c r="M18" i="2" s="1"/>
  <c r="E30" i="4"/>
  <c r="F32" i="4"/>
  <c r="E30" i="3"/>
  <c r="F32" i="3"/>
  <c r="M8" i="3" s="1"/>
  <c r="E30" i="2"/>
  <c r="F32" i="2"/>
  <c r="M8" i="2" s="1"/>
  <c r="C27" i="1"/>
  <c r="C26" i="1"/>
  <c r="C23" i="1"/>
  <c r="C29" i="1" s="1"/>
  <c r="C25" i="1"/>
  <c r="T5" i="1"/>
  <c r="S15" i="1" s="1"/>
  <c r="D18" i="1"/>
  <c r="R26" i="1"/>
  <c r="R25" i="1"/>
  <c r="R23" i="1"/>
  <c r="R29" i="1" s="1"/>
  <c r="S24" i="1"/>
  <c r="Q24" i="1"/>
  <c r="V32" i="1"/>
  <c r="M16" i="1" s="1"/>
  <c r="U24" i="1"/>
  <c r="D27" i="1"/>
  <c r="T17" i="1"/>
  <c r="T23" i="1" s="1"/>
  <c r="T29" i="1" s="1"/>
  <c r="T24" i="1"/>
  <c r="E18" i="1"/>
  <c r="E26" i="1" s="1"/>
  <c r="U16" i="1"/>
  <c r="G23" i="1"/>
  <c r="G29" i="1" s="1"/>
  <c r="G30" i="1" s="1"/>
  <c r="T25" i="1"/>
  <c r="S27" i="1"/>
  <c r="S25" i="1"/>
  <c r="S23" i="1"/>
  <c r="S29" i="1" s="1"/>
  <c r="E25" i="1"/>
  <c r="E23" i="1"/>
  <c r="E29" i="1" s="1"/>
  <c r="Q18" i="1"/>
  <c r="Q27" i="1" s="1"/>
  <c r="E5" i="1"/>
  <c r="C15" i="1"/>
  <c r="C24" i="1"/>
  <c r="F16" i="1"/>
  <c r="R27" i="1"/>
  <c r="H32" i="1"/>
  <c r="M6" i="1" s="1"/>
  <c r="D16" i="1"/>
  <c r="R30" i="4" l="1"/>
  <c r="S32" i="4"/>
  <c r="M19" i="4" s="1"/>
  <c r="R30" i="3"/>
  <c r="S32" i="3"/>
  <c r="M19" i="3" s="1"/>
  <c r="R30" i="2"/>
  <c r="S32" i="2"/>
  <c r="M19" i="2" s="1"/>
  <c r="D30" i="4"/>
  <c r="E32" i="4"/>
  <c r="E32" i="3"/>
  <c r="M9" i="3" s="1"/>
  <c r="D30" i="3"/>
  <c r="D30" i="2"/>
  <c r="E32" i="2"/>
  <c r="M9" i="2" s="1"/>
  <c r="Q23" i="1"/>
  <c r="Q29" i="1" s="1"/>
  <c r="E27" i="1"/>
  <c r="U25" i="1"/>
  <c r="U23" i="1"/>
  <c r="U29" i="1" s="1"/>
  <c r="U30" i="1" s="1"/>
  <c r="Q25" i="1"/>
  <c r="Q26" i="1"/>
  <c r="E15" i="1"/>
  <c r="F5" i="1"/>
  <c r="U5" i="1"/>
  <c r="T26" i="1"/>
  <c r="D26" i="1"/>
  <c r="D25" i="1"/>
  <c r="D23" i="1"/>
  <c r="D29" i="1" s="1"/>
  <c r="F25" i="1"/>
  <c r="F23" i="1"/>
  <c r="F29" i="1" s="1"/>
  <c r="F26" i="1"/>
  <c r="D15" i="1"/>
  <c r="G32" i="1"/>
  <c r="M7" i="1" s="1"/>
  <c r="F30" i="1"/>
  <c r="R32" i="4" l="1"/>
  <c r="M20" i="4" s="1"/>
  <c r="Q30" i="4"/>
  <c r="Q32" i="4" s="1"/>
  <c r="M21" i="4" s="1"/>
  <c r="R32" i="3"/>
  <c r="M20" i="3" s="1"/>
  <c r="Q30" i="3"/>
  <c r="Q32" i="3" s="1"/>
  <c r="M21" i="3" s="1"/>
  <c r="R32" i="2"/>
  <c r="M20" i="2" s="1"/>
  <c r="Q30" i="2"/>
  <c r="Q32" i="2" s="1"/>
  <c r="M21" i="2" s="1"/>
  <c r="D32" i="4"/>
  <c r="C30" i="4"/>
  <c r="C32" i="4" s="1"/>
  <c r="D32" i="3"/>
  <c r="M10" i="3" s="1"/>
  <c r="C30" i="3"/>
  <c r="C32" i="3" s="1"/>
  <c r="M11" i="3" s="1"/>
  <c r="D32" i="2"/>
  <c r="M10" i="2" s="1"/>
  <c r="C30" i="2"/>
  <c r="C32" i="2" s="1"/>
  <c r="M11" i="2" s="1"/>
  <c r="V5" i="1"/>
  <c r="U15" i="1" s="1"/>
  <c r="T15" i="1"/>
  <c r="F32" i="1"/>
  <c r="M8" i="1" s="1"/>
  <c r="E30" i="1"/>
  <c r="G5" i="1"/>
  <c r="F15" i="1" s="1"/>
  <c r="U32" i="1"/>
  <c r="M17" i="1" s="1"/>
  <c r="T30" i="1"/>
  <c r="S30" i="1" l="1"/>
  <c r="T32" i="1"/>
  <c r="M18" i="1" s="1"/>
  <c r="D30" i="1"/>
  <c r="E32" i="1"/>
  <c r="M9" i="1" s="1"/>
  <c r="H5" i="1"/>
  <c r="G15" i="1" s="1"/>
  <c r="R30" i="1" l="1"/>
  <c r="S32" i="1"/>
  <c r="M19" i="1" s="1"/>
  <c r="C30" i="1"/>
  <c r="C32" i="1" s="1"/>
  <c r="M11" i="1" s="1"/>
  <c r="D32" i="1"/>
  <c r="M10" i="1" s="1"/>
  <c r="R32" i="1" l="1"/>
  <c r="M20" i="1" s="1"/>
  <c r="Q30" i="1"/>
  <c r="Q32" i="1" s="1"/>
  <c r="M21" i="1" s="1"/>
</calcChain>
</file>

<file path=xl/sharedStrings.xml><?xml version="1.0" encoding="utf-8"?>
<sst xmlns="http://schemas.openxmlformats.org/spreadsheetml/2006/main" count="396" uniqueCount="85">
  <si>
    <t>est.</t>
  </si>
  <si>
    <t>real</t>
  </si>
  <si>
    <t>Amounts</t>
  </si>
  <si>
    <t>Paid Loss</t>
  </si>
  <si>
    <t>Development Year</t>
  </si>
  <si>
    <t>CY</t>
  </si>
  <si>
    <t>AY</t>
  </si>
  <si>
    <t>EP</t>
  </si>
  <si>
    <t>EE</t>
  </si>
  <si>
    <t>PLR</t>
  </si>
  <si>
    <t>ULR</t>
  </si>
  <si>
    <t>LDFs</t>
  </si>
  <si>
    <t>for Paid Loss</t>
  </si>
  <si>
    <t>age =&gt; age</t>
  </si>
  <si>
    <t>6-ult</t>
  </si>
  <si>
    <t>avg</t>
  </si>
  <si>
    <t>median</t>
  </si>
  <si>
    <t>avg: x-HL</t>
  </si>
  <si>
    <t>avg: 3</t>
  </si>
  <si>
    <t>avg: wtd</t>
  </si>
  <si>
    <t>select</t>
  </si>
  <si>
    <t>age =&gt; ult</t>
  </si>
  <si>
    <t>(CDF)</t>
  </si>
  <si>
    <t>ultimate</t>
  </si>
  <si>
    <t xml:space="preserve">AY ==&gt; </t>
  </si>
  <si>
    <t>Simlation RESULTS directly below:</t>
  </si>
  <si>
    <t>Paid Estimates</t>
  </si>
  <si>
    <t>Rptd Loss</t>
  </si>
  <si>
    <t>Rptd Estimates</t>
  </si>
  <si>
    <t>for Rptd Loss</t>
  </si>
  <si>
    <t>RLR</t>
  </si>
  <si>
    <t>Scenario 1</t>
  </si>
  <si>
    <t>Loss Ratio:</t>
  </si>
  <si>
    <t>Case Strength:</t>
  </si>
  <si>
    <t>RESULT</t>
  </si>
  <si>
    <t>Paid Devlpt:</t>
  </si>
  <si>
    <t>100% accurate</t>
  </si>
  <si>
    <t>Rptd Devlpt:</t>
  </si>
  <si>
    <t xml:space="preserve"> = current time</t>
  </si>
  <si>
    <t xml:space="preserve"> = end time</t>
  </si>
  <si>
    <t>Enhanced Simulation</t>
  </si>
  <si>
    <t xml:space="preserve"> = rows in premium table</t>
  </si>
  <si>
    <t xml:space="preserve"> = rows in loss table</t>
  </si>
  <si>
    <t>1-2</t>
  </si>
  <si>
    <t>2-3</t>
  </si>
  <si>
    <t>3-4</t>
  </si>
  <si>
    <t>4-5</t>
  </si>
  <si>
    <t>5-6</t>
  </si>
  <si>
    <t>Scenario 2</t>
  </si>
  <si>
    <t>Scenario 4</t>
  </si>
  <si>
    <t>over-estimates</t>
  </si>
  <si>
    <t>Scenario 3</t>
  </si>
  <si>
    <t>En.Scenario_2</t>
  </si>
  <si>
    <t>En.Scenario_1</t>
  </si>
  <si>
    <t>En.Scenario_3</t>
  </si>
  <si>
    <t>En.Scenario_4</t>
  </si>
  <si>
    <t>(for AY=4,5,6)</t>
  </si>
  <si>
    <t>&lt;- +5% on LR</t>
  </si>
  <si>
    <t>development pattern</t>
  </si>
  <si>
    <t>is stable</t>
  </si>
  <si>
    <t>fully developed</t>
  </si>
  <si>
    <r>
      <t xml:space="preserve">a little high but </t>
    </r>
    <r>
      <rPr>
        <i/>
        <u/>
        <sz val="11"/>
        <color rgb="FFFF0000"/>
        <rFont val="Calibri"/>
        <family val="2"/>
        <scheme val="minor"/>
      </rPr>
      <t>is</t>
    </r>
  </si>
  <si>
    <t>(tail factor = 1.00)</t>
  </si>
  <si>
    <r>
      <t xml:space="preserve">is </t>
    </r>
    <r>
      <rPr>
        <b/>
        <i/>
        <u/>
        <sz val="11"/>
        <color rgb="FFFF0000"/>
        <rFont val="Calibri"/>
        <family val="2"/>
        <scheme val="minor"/>
      </rPr>
      <t xml:space="preserve">NOT </t>
    </r>
    <r>
      <rPr>
        <i/>
        <sz val="11"/>
        <color rgb="FFFF0000"/>
        <rFont val="Calibri"/>
        <family val="2"/>
        <scheme val="minor"/>
      </rPr>
      <t>stable</t>
    </r>
  </si>
  <si>
    <t>increased at CY 4</t>
  </si>
  <si>
    <t>case strength +20%</t>
  </si>
  <si>
    <t>for all claims rptd</t>
  </si>
  <si>
    <t>in CY 4,5,6</t>
  </si>
  <si>
    <t>selections are too high for AY=4,5,6</t>
  </si>
  <si>
    <t>(set by simulation)</t>
  </si>
  <si>
    <t>consistent for all AYs</t>
  </si>
  <si>
    <t>consistent for all CYs</t>
  </si>
  <si>
    <t>increases across AYs</t>
  </si>
  <si>
    <t>case strength +20% for all clms</t>
  </si>
  <si>
    <t>reported in CY 4.5.6</t>
  </si>
  <si>
    <t>&lt;------- +5% on LR</t>
  </si>
  <si>
    <t>&lt;-- +5% on LR</t>
  </si>
  <si>
    <t>DEMO: F-07 (040)</t>
  </si>
  <si>
    <t>Scenarios 1,2,3,4</t>
  </si>
  <si>
    <t>1. Base Case</t>
  </si>
  <si>
    <t>2. Increasing AY Loss Ratios</t>
  </si>
  <si>
    <t>3. Increasing Case O/S Strength</t>
  </si>
  <si>
    <t>4. Combination of 2 &amp; 3</t>
  </si>
  <si>
    <r>
      <rPr>
        <i/>
        <u/>
        <sz val="11"/>
        <rFont val="Calibri"/>
        <family val="2"/>
        <scheme val="minor"/>
      </rPr>
      <t>paid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6</t>
    </r>
  </si>
  <si>
    <r>
      <rPr>
        <i/>
        <u/>
        <sz val="11"/>
        <rFont val="Calibri"/>
        <family val="2"/>
        <scheme val="minor"/>
      </rPr>
      <t>rptd</t>
    </r>
    <r>
      <rPr>
        <i/>
        <sz val="11"/>
        <color rgb="FFFF0000"/>
        <rFont val="Calibri"/>
        <family val="2"/>
        <scheme val="minor"/>
      </rPr>
      <t xml:space="preserve"> tail length = </t>
    </r>
    <r>
      <rPr>
        <i/>
        <u/>
        <sz val="11"/>
        <rFont val="Calibri"/>
        <family val="2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</si>
</sst>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i/>
      <u/>
      <sz val="11"/>
      <name val="Calibri"/>
      <family val="2"/>
      <scheme val="minor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4" fillId="7" borderId="0" applyNumberFormat="0" applyBorder="0" applyAlignment="0" applyProtection="0"/>
  </cellStyleXfs>
  <cellXfs count="114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quotePrefix="1"/>
    <xf numFmtId="0" fontId="6" fillId="4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4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11" fillId="5" borderId="1" xfId="0" applyFont="1" applyFill="1" applyBorder="1"/>
    <xf numFmtId="0" fontId="0" fillId="0" borderId="1" xfId="0" applyBorder="1"/>
    <xf numFmtId="0" fontId="11" fillId="0" borderId="0" xfId="0" applyFont="1" applyAlignment="1">
      <alignment horizontal="center"/>
    </xf>
    <xf numFmtId="3" fontId="8" fillId="0" borderId="0" xfId="0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" fontId="8" fillId="0" borderId="0" xfId="0" applyNumberFormat="1" applyFont="1"/>
    <xf numFmtId="4" fontId="0" fillId="0" borderId="0" xfId="0" applyNumberFormat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4" fontId="4" fillId="0" borderId="0" xfId="0" applyNumberFormat="1" applyFont="1"/>
    <xf numFmtId="0" fontId="0" fillId="0" borderId="2" xfId="0" applyBorder="1"/>
    <xf numFmtId="4" fontId="8" fillId="5" borderId="3" xfId="0" applyNumberFormat="1" applyFont="1" applyFill="1" applyBorder="1"/>
    <xf numFmtId="4" fontId="8" fillId="5" borderId="4" xfId="2" applyNumberFormat="1" applyFont="1" applyFill="1" applyBorder="1"/>
    <xf numFmtId="4" fontId="8" fillId="5" borderId="5" xfId="0" applyNumberFormat="1" applyFont="1" applyFill="1" applyBorder="1"/>
    <xf numFmtId="4" fontId="0" fillId="0" borderId="0" xfId="0" applyNumberFormat="1" applyFill="1" applyBorder="1"/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1" fontId="0" fillId="0" borderId="0" xfId="0" applyNumberFormat="1"/>
    <xf numFmtId="0" fontId="11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0" fontId="13" fillId="3" borderId="0" xfId="3" applyFont="1" applyAlignment="1">
      <alignment horizontal="centerContinuous"/>
    </xf>
    <xf numFmtId="0" fontId="3" fillId="3" borderId="0" xfId="3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8" fillId="5" borderId="12" xfId="3" applyFont="1" applyFill="1" applyBorder="1" applyAlignment="1">
      <alignment horizontal="center"/>
    </xf>
    <xf numFmtId="0" fontId="8" fillId="5" borderId="13" xfId="2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0" fillId="5" borderId="14" xfId="3" applyFont="1" applyFill="1" applyBorder="1" applyAlignment="1">
      <alignment horizontal="center"/>
    </xf>
    <xf numFmtId="0" fontId="10" fillId="5" borderId="7" xfId="2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5" xfId="3" applyFont="1" applyFill="1" applyBorder="1" applyAlignment="1">
      <alignment horizontal="center"/>
    </xf>
    <xf numFmtId="0" fontId="8" fillId="5" borderId="9" xfId="2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2" fillId="2" borderId="14" xfId="2" applyNumberForma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2" fillId="2" borderId="15" xfId="2" applyNumberForma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" fontId="0" fillId="5" borderId="0" xfId="0" applyNumberFormat="1" applyFill="1"/>
    <xf numFmtId="0" fontId="13" fillId="3" borderId="10" xfId="3" applyFont="1" applyBorder="1" applyAlignment="1">
      <alignment horizontal="centerContinuous"/>
    </xf>
    <xf numFmtId="0" fontId="3" fillId="3" borderId="11" xfId="3" applyBorder="1" applyAlignment="1">
      <alignment horizontal="centerContinuous"/>
    </xf>
    <xf numFmtId="0" fontId="3" fillId="3" borderId="13" xfId="3" quotePrefix="1" applyBorder="1" applyAlignment="1">
      <alignment horizontal="centerContinuous"/>
    </xf>
    <xf numFmtId="0" fontId="5" fillId="0" borderId="6" xfId="0" applyFont="1" applyBorder="1"/>
    <xf numFmtId="0" fontId="13" fillId="3" borderId="6" xfId="3" applyFont="1" applyBorder="1" applyAlignment="1">
      <alignment horizontal="centerContinuous"/>
    </xf>
    <xf numFmtId="0" fontId="3" fillId="3" borderId="0" xfId="3" applyBorder="1" applyAlignment="1">
      <alignment horizontal="centerContinuous"/>
    </xf>
    <xf numFmtId="0" fontId="3" fillId="3" borderId="7" xfId="3" quotePrefix="1" applyBorder="1" applyAlignment="1">
      <alignment horizontal="centerContinuous"/>
    </xf>
    <xf numFmtId="0" fontId="0" fillId="0" borderId="8" xfId="0" applyBorder="1"/>
    <xf numFmtId="0" fontId="8" fillId="6" borderId="6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0" fillId="6" borderId="14" xfId="3" applyFont="1" applyFill="1" applyBorder="1" applyAlignment="1">
      <alignment horizontal="center"/>
    </xf>
    <xf numFmtId="0" fontId="10" fillId="6" borderId="7" xfId="2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5" xfId="3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8" fillId="6" borderId="12" xfId="3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4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1" fillId="6" borderId="1" xfId="0" applyFont="1" applyFill="1" applyBorder="1"/>
    <xf numFmtId="4" fontId="0" fillId="6" borderId="0" xfId="0" applyNumberFormat="1" applyFill="1"/>
    <xf numFmtId="4" fontId="8" fillId="6" borderId="3" xfId="0" applyNumberFormat="1" applyFont="1" applyFill="1" applyBorder="1"/>
    <xf numFmtId="4" fontId="8" fillId="6" borderId="4" xfId="2" applyNumberFormat="1" applyFont="1" applyFill="1" applyBorder="1"/>
    <xf numFmtId="4" fontId="8" fillId="6" borderId="5" xfId="0" applyNumberFormat="1" applyFont="1" applyFill="1" applyBorder="1"/>
    <xf numFmtId="0" fontId="10" fillId="0" borderId="0" xfId="0" applyFont="1" applyBorder="1"/>
    <xf numFmtId="0" fontId="15" fillId="0" borderId="0" xfId="0" applyFont="1" applyBorder="1"/>
    <xf numFmtId="165" fontId="14" fillId="7" borderId="14" xfId="4" applyNumberFormat="1" applyBorder="1" applyAlignment="1">
      <alignment horizontal="center"/>
    </xf>
    <xf numFmtId="165" fontId="14" fillId="7" borderId="15" xfId="4" applyNumberFormat="1" applyBorder="1" applyAlignment="1">
      <alignment horizontal="center"/>
    </xf>
    <xf numFmtId="3" fontId="8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0" xfId="0" applyNumberFormat="1" applyFont="1"/>
    <xf numFmtId="3" fontId="4" fillId="0" borderId="0" xfId="0" quotePrefix="1" applyNumberFormat="1" applyFont="1"/>
    <xf numFmtId="3" fontId="14" fillId="7" borderId="0" xfId="4" applyNumberFormat="1"/>
    <xf numFmtId="4" fontId="16" fillId="0" borderId="0" xfId="0" applyNumberFormat="1" applyFont="1" applyBorder="1"/>
    <xf numFmtId="4" fontId="8" fillId="0" borderId="0" xfId="0" applyNumberFormat="1" applyFont="1" applyBorder="1"/>
    <xf numFmtId="4" fontId="16" fillId="0" borderId="0" xfId="0" applyNumberFormat="1" applyFont="1"/>
    <xf numFmtId="165" fontId="4" fillId="0" borderId="7" xfId="1" applyNumberFormat="1" applyFont="1" applyBorder="1" applyAlignment="1">
      <alignment horizontal="center"/>
    </xf>
    <xf numFmtId="3" fontId="16" fillId="0" borderId="0" xfId="0" applyNumberFormat="1" applyFont="1"/>
    <xf numFmtId="0" fontId="16" fillId="0" borderId="0" xfId="0" applyFont="1"/>
    <xf numFmtId="0" fontId="20" fillId="0" borderId="0" xfId="0" applyFont="1"/>
    <xf numFmtId="3" fontId="16" fillId="0" borderId="10" xfId="0" applyNumberFormat="1" applyFont="1" applyBorder="1"/>
    <xf numFmtId="3" fontId="8" fillId="0" borderId="11" xfId="0" applyNumberFormat="1" applyFont="1" applyBorder="1"/>
    <xf numFmtId="3" fontId="8" fillId="0" borderId="13" xfId="0" applyNumberFormat="1" applyFont="1" applyBorder="1"/>
    <xf numFmtId="3" fontId="16" fillId="0" borderId="8" xfId="0" applyNumberFormat="1" applyFont="1" applyBorder="1"/>
    <xf numFmtId="3" fontId="8" fillId="0" borderId="1" xfId="0" applyNumberFormat="1" applyFont="1" applyBorder="1"/>
    <xf numFmtId="3" fontId="8" fillId="0" borderId="9" xfId="0" applyNumberFormat="1" applyFont="1" applyBorder="1"/>
  </cellXfs>
  <cellStyles count="5">
    <cellStyle name="Bad" xfId="4" builtinId="27"/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10</xdr:row>
      <xdr:rowOff>166687</xdr:rowOff>
    </xdr:from>
    <xdr:to>
      <xdr:col>15</xdr:col>
      <xdr:colOff>214312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7459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402167</xdr:colOff>
      <xdr:row>16</xdr:row>
      <xdr:rowOff>42333</xdr:rowOff>
    </xdr:from>
    <xdr:to>
      <xdr:col>6</xdr:col>
      <xdr:colOff>201084</xdr:colOff>
      <xdr:row>17</xdr:row>
      <xdr:rowOff>179917</xdr:rowOff>
    </xdr:to>
    <xdr:cxnSp macro="">
      <xdr:nvCxnSpPr>
        <xdr:cNvPr id="4" name="Straight Arrow Connector 3"/>
        <xdr:cNvCxnSpPr/>
      </xdr:nvCxnSpPr>
      <xdr:spPr>
        <a:xfrm flipV="1">
          <a:off x="2381250" y="3090333"/>
          <a:ext cx="243417" cy="3280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16</xdr:row>
      <xdr:rowOff>0</xdr:rowOff>
    </xdr:from>
    <xdr:to>
      <xdr:col>20</xdr:col>
      <xdr:colOff>243417</xdr:colOff>
      <xdr:row>17</xdr:row>
      <xdr:rowOff>137584</xdr:rowOff>
    </xdr:to>
    <xdr:cxnSp macro="">
      <xdr:nvCxnSpPr>
        <xdr:cNvPr id="10" name="Straight Arrow Connector 9"/>
        <xdr:cNvCxnSpPr/>
      </xdr:nvCxnSpPr>
      <xdr:spPr>
        <a:xfrm flipV="1">
          <a:off x="8191500" y="3048000"/>
          <a:ext cx="243417" cy="3280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10</xdr:row>
      <xdr:rowOff>166687</xdr:rowOff>
    </xdr:from>
    <xdr:to>
      <xdr:col>15</xdr:col>
      <xdr:colOff>214312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7459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10</xdr:row>
      <xdr:rowOff>166687</xdr:rowOff>
    </xdr:from>
    <xdr:to>
      <xdr:col>15</xdr:col>
      <xdr:colOff>214312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7459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59533</xdr:colOff>
      <xdr:row>10</xdr:row>
      <xdr:rowOff>166687</xdr:rowOff>
    </xdr:from>
    <xdr:to>
      <xdr:col>15</xdr:col>
      <xdr:colOff>214312</xdr:colOff>
      <xdr:row>12</xdr:row>
      <xdr:rowOff>0</xdr:rowOff>
    </xdr:to>
    <xdr:cxnSp macro="">
      <xdr:nvCxnSpPr>
        <xdr:cNvPr id="2" name="Straight Arrow Connector 1"/>
        <xdr:cNvCxnSpPr/>
      </xdr:nvCxnSpPr>
      <xdr:spPr>
        <a:xfrm flipH="1">
          <a:off x="5745958" y="2071687"/>
          <a:ext cx="269079" cy="2143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6"/>
  <sheetViews>
    <sheetView tabSelected="1" workbookViewId="0">
      <selection activeCell="A7" sqref="A7"/>
    </sheetView>
  </sheetViews>
  <sheetFormatPr defaultRowHeight="15" x14ac:dyDescent="0.25"/>
  <sheetData>
    <row r="1" spans="1:1" ht="46.5" x14ac:dyDescent="0.7">
      <c r="A1" s="107" t="s">
        <v>77</v>
      </c>
    </row>
    <row r="2" spans="1:1" ht="46.5" x14ac:dyDescent="0.7">
      <c r="A2" s="107" t="s">
        <v>78</v>
      </c>
    </row>
    <row r="3" spans="1:1" ht="46.5" x14ac:dyDescent="0.7">
      <c r="A3" s="107" t="s">
        <v>79</v>
      </c>
    </row>
    <row r="4" spans="1:1" ht="46.5" x14ac:dyDescent="0.7">
      <c r="A4" s="107" t="s">
        <v>80</v>
      </c>
    </row>
    <row r="5" spans="1:1" ht="46.5" x14ac:dyDescent="0.7">
      <c r="A5" s="107" t="s">
        <v>81</v>
      </c>
    </row>
    <row r="6" spans="1:1" ht="46.5" x14ac:dyDescent="0.7">
      <c r="A6" s="107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J34"/>
  <sheetViews>
    <sheetView zoomScale="90" zoomScaleNormal="90" workbookViewId="0">
      <selection activeCell="R12" sqref="R12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36" x14ac:dyDescent="0.25">
      <c r="B1" s="1">
        <v>6</v>
      </c>
      <c r="C1" s="2" t="s">
        <v>38</v>
      </c>
      <c r="D1" s="3"/>
      <c r="E1" s="3"/>
      <c r="F1" s="4" t="s">
        <v>53</v>
      </c>
      <c r="G1" s="3"/>
      <c r="H1" s="3"/>
      <c r="J1" s="37" t="s">
        <v>25</v>
      </c>
      <c r="K1" s="38"/>
      <c r="L1" s="38"/>
      <c r="M1" s="38"/>
      <c r="N1" s="38"/>
      <c r="P1">
        <v>436</v>
      </c>
      <c r="Q1" t="s">
        <v>41</v>
      </c>
      <c r="Z1" s="3"/>
      <c r="AA1" s="3"/>
      <c r="AC1" s="3"/>
    </row>
    <row r="2" spans="2:36" x14ac:dyDescent="0.25">
      <c r="B2" s="6">
        <v>6</v>
      </c>
      <c r="C2" s="2" t="s">
        <v>39</v>
      </c>
      <c r="D2" s="3"/>
      <c r="E2" s="3"/>
      <c r="F2" s="4" t="s">
        <v>40</v>
      </c>
      <c r="G2" s="3"/>
      <c r="H2" s="3"/>
      <c r="N2" s="5"/>
      <c r="P2">
        <v>256</v>
      </c>
      <c r="Q2" t="s">
        <v>42</v>
      </c>
      <c r="AC2" s="3"/>
    </row>
    <row r="3" spans="2:36" x14ac:dyDescent="0.25">
      <c r="J3" s="39" t="s">
        <v>26</v>
      </c>
      <c r="K3" s="40"/>
      <c r="L3" s="40"/>
      <c r="M3" s="41" t="s">
        <v>0</v>
      </c>
      <c r="N3" s="42" t="s">
        <v>1</v>
      </c>
      <c r="AC3" s="3"/>
    </row>
    <row r="4" spans="2:36" x14ac:dyDescent="0.25">
      <c r="B4" s="7" t="s">
        <v>2</v>
      </c>
      <c r="C4" s="8" t="s">
        <v>3</v>
      </c>
      <c r="D4" s="9"/>
      <c r="E4" s="9" t="s">
        <v>4</v>
      </c>
      <c r="F4" s="9"/>
      <c r="G4" s="9"/>
      <c r="H4" s="9"/>
      <c r="I4" s="20"/>
      <c r="J4" s="43" t="s">
        <v>5</v>
      </c>
      <c r="K4" s="44" t="s">
        <v>5</v>
      </c>
      <c r="L4" s="44" t="s">
        <v>5</v>
      </c>
      <c r="M4" s="45" t="s">
        <v>6</v>
      </c>
      <c r="N4" s="46" t="s">
        <v>6</v>
      </c>
      <c r="P4" s="86" t="s">
        <v>2</v>
      </c>
      <c r="Q4" s="81" t="s">
        <v>27</v>
      </c>
      <c r="R4" s="83"/>
      <c r="S4" s="83" t="s">
        <v>4</v>
      </c>
      <c r="T4" s="83"/>
      <c r="U4" s="83"/>
      <c r="V4" s="83"/>
      <c r="W4" s="20"/>
      <c r="AC4" s="3"/>
    </row>
    <row r="5" spans="2:36" x14ac:dyDescent="0.25">
      <c r="B5" s="10" t="s">
        <v>6</v>
      </c>
      <c r="C5" s="11">
        <v>1</v>
      </c>
      <c r="D5" s="11">
        <f>C5+1</f>
        <v>2</v>
      </c>
      <c r="E5" s="11">
        <f t="shared" ref="E5:H5" si="0">D5+1</f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20"/>
      <c r="J5" s="47" t="s">
        <v>7</v>
      </c>
      <c r="K5" s="48" t="s">
        <v>8</v>
      </c>
      <c r="L5" s="48" t="s">
        <v>9</v>
      </c>
      <c r="M5" s="49" t="s">
        <v>10</v>
      </c>
      <c r="N5" s="50" t="s">
        <v>10</v>
      </c>
      <c r="P5" s="84" t="s">
        <v>6</v>
      </c>
      <c r="Q5" s="87">
        <v>1</v>
      </c>
      <c r="R5" s="87">
        <f>Q5+1</f>
        <v>2</v>
      </c>
      <c r="S5" s="87">
        <f t="shared" ref="S5:V5" si="1">R5+1</f>
        <v>3</v>
      </c>
      <c r="T5" s="87">
        <f t="shared" si="1"/>
        <v>4</v>
      </c>
      <c r="U5" s="87">
        <f t="shared" si="1"/>
        <v>5</v>
      </c>
      <c r="V5" s="87">
        <f t="shared" si="1"/>
        <v>6</v>
      </c>
      <c r="W5" s="20"/>
      <c r="AC5" s="3"/>
    </row>
    <row r="6" spans="2:36" x14ac:dyDescent="0.25">
      <c r="B6" s="13">
        <v>1</v>
      </c>
      <c r="C6" s="14">
        <v>720</v>
      </c>
      <c r="D6" s="14">
        <v>1800</v>
      </c>
      <c r="E6" s="14">
        <v>2880</v>
      </c>
      <c r="F6" s="14">
        <v>3600</v>
      </c>
      <c r="G6" s="14">
        <v>3960</v>
      </c>
      <c r="H6" s="14">
        <v>4320</v>
      </c>
      <c r="I6" s="20"/>
      <c r="J6" s="51">
        <v>7200</v>
      </c>
      <c r="K6" s="52">
        <v>12.000000357627869</v>
      </c>
      <c r="L6" s="17">
        <v>0.1</v>
      </c>
      <c r="M6" s="53">
        <f>H32/J6</f>
        <v>0.6</v>
      </c>
      <c r="N6" s="54">
        <v>0.6</v>
      </c>
      <c r="P6" s="13">
        <v>1</v>
      </c>
      <c r="Q6" s="14">
        <v>2160</v>
      </c>
      <c r="R6" s="14">
        <v>2880</v>
      </c>
      <c r="S6" s="14">
        <v>3600</v>
      </c>
      <c r="T6" s="14">
        <v>3960</v>
      </c>
      <c r="U6" s="14">
        <v>4320</v>
      </c>
      <c r="V6" s="14">
        <v>4320</v>
      </c>
      <c r="W6" s="20"/>
      <c r="AC6" s="3"/>
      <c r="AE6" s="14"/>
      <c r="AF6" s="14"/>
      <c r="AG6" s="14"/>
      <c r="AH6" s="14"/>
      <c r="AI6" s="14"/>
      <c r="AJ6" s="14"/>
    </row>
    <row r="7" spans="2:36" x14ac:dyDescent="0.25">
      <c r="B7" s="13">
        <f>B6+1</f>
        <v>2</v>
      </c>
      <c r="C7" s="14">
        <v>720</v>
      </c>
      <c r="D7" s="14">
        <v>1800</v>
      </c>
      <c r="E7" s="14">
        <v>2880</v>
      </c>
      <c r="F7" s="14">
        <v>3600</v>
      </c>
      <c r="G7" s="14">
        <v>3960</v>
      </c>
      <c r="H7" s="14"/>
      <c r="I7" s="20"/>
      <c r="J7" s="51">
        <v>7200</v>
      </c>
      <c r="K7" s="52">
        <v>12.000000357627869</v>
      </c>
      <c r="L7" s="17">
        <v>0.25</v>
      </c>
      <c r="M7" s="53">
        <f>G32/J7</f>
        <v>0.6</v>
      </c>
      <c r="N7" s="54">
        <v>0.6</v>
      </c>
      <c r="P7" s="13">
        <f>P6+1</f>
        <v>2</v>
      </c>
      <c r="Q7" s="14">
        <v>2160</v>
      </c>
      <c r="R7" s="14">
        <v>2880</v>
      </c>
      <c r="S7" s="14">
        <v>3600</v>
      </c>
      <c r="T7" s="14">
        <v>3960</v>
      </c>
      <c r="U7" s="14">
        <v>4320</v>
      </c>
      <c r="V7" s="14"/>
      <c r="W7" s="20"/>
      <c r="AC7" s="3"/>
      <c r="AE7" s="14"/>
      <c r="AF7" s="14"/>
      <c r="AG7" s="14"/>
      <c r="AH7" s="14"/>
      <c r="AI7" s="14"/>
      <c r="AJ7" s="14"/>
    </row>
    <row r="8" spans="2:36" x14ac:dyDescent="0.25">
      <c r="B8" s="13">
        <f t="shared" ref="B8:B11" si="2">B7+1</f>
        <v>3</v>
      </c>
      <c r="C8" s="14">
        <v>720</v>
      </c>
      <c r="D8" s="14">
        <v>1800</v>
      </c>
      <c r="E8" s="14">
        <v>2880</v>
      </c>
      <c r="F8" s="14">
        <v>3600</v>
      </c>
      <c r="G8" s="14"/>
      <c r="H8" s="14"/>
      <c r="I8" s="20"/>
      <c r="J8" s="51">
        <v>7200</v>
      </c>
      <c r="K8" s="52">
        <v>12.000000357627869</v>
      </c>
      <c r="L8" s="17">
        <v>0.4</v>
      </c>
      <c r="M8" s="53">
        <f>F32/J8</f>
        <v>0.6</v>
      </c>
      <c r="N8" s="54">
        <v>0.6</v>
      </c>
      <c r="P8" s="13">
        <f t="shared" ref="P8:P11" si="3">P7+1</f>
        <v>3</v>
      </c>
      <c r="Q8" s="14">
        <v>2160</v>
      </c>
      <c r="R8" s="14">
        <v>2880</v>
      </c>
      <c r="S8" s="14">
        <v>3600</v>
      </c>
      <c r="T8" s="14">
        <v>3960</v>
      </c>
      <c r="U8" s="14"/>
      <c r="V8" s="14"/>
      <c r="W8" s="20"/>
      <c r="AC8" s="3"/>
      <c r="AE8" s="14"/>
      <c r="AF8" s="14"/>
      <c r="AG8" s="14"/>
      <c r="AH8" s="14"/>
      <c r="AI8" s="14"/>
      <c r="AJ8" s="14"/>
    </row>
    <row r="9" spans="2:36" x14ac:dyDescent="0.25">
      <c r="B9" s="13">
        <f t="shared" si="2"/>
        <v>4</v>
      </c>
      <c r="C9" s="14">
        <v>720</v>
      </c>
      <c r="D9" s="14">
        <v>1800</v>
      </c>
      <c r="E9" s="14">
        <v>2880</v>
      </c>
      <c r="F9" s="14"/>
      <c r="G9" s="14"/>
      <c r="H9" s="14"/>
      <c r="I9" s="20"/>
      <c r="J9" s="51">
        <v>7200</v>
      </c>
      <c r="K9" s="52">
        <v>12.000000357627869</v>
      </c>
      <c r="L9" s="17">
        <v>0.5</v>
      </c>
      <c r="M9" s="53">
        <f>E32/J9</f>
        <v>0.6</v>
      </c>
      <c r="N9" s="54">
        <v>0.6</v>
      </c>
      <c r="P9" s="13">
        <f t="shared" si="3"/>
        <v>4</v>
      </c>
      <c r="Q9" s="14">
        <v>2160</v>
      </c>
      <c r="R9" s="14">
        <v>2880</v>
      </c>
      <c r="S9" s="14">
        <v>3600</v>
      </c>
      <c r="T9" s="14"/>
      <c r="U9" s="14"/>
      <c r="V9" s="14"/>
      <c r="W9" s="20"/>
      <c r="AC9" s="3"/>
      <c r="AE9" s="14"/>
      <c r="AF9" s="14"/>
      <c r="AG9" s="14"/>
      <c r="AH9" s="14"/>
      <c r="AI9" s="14"/>
      <c r="AJ9" s="14"/>
    </row>
    <row r="10" spans="2:36" x14ac:dyDescent="0.25">
      <c r="B10" s="13">
        <f t="shared" si="2"/>
        <v>5</v>
      </c>
      <c r="C10" s="14">
        <v>720</v>
      </c>
      <c r="D10" s="14">
        <v>1800</v>
      </c>
      <c r="E10" s="14"/>
      <c r="F10" s="105" t="s">
        <v>83</v>
      </c>
      <c r="G10" s="14"/>
      <c r="H10" s="14"/>
      <c r="I10" s="14"/>
      <c r="J10" s="51">
        <v>7200</v>
      </c>
      <c r="K10" s="52">
        <v>12.000000357627869</v>
      </c>
      <c r="L10" s="17">
        <v>0.55000000000000004</v>
      </c>
      <c r="M10" s="53">
        <f>D32/J10</f>
        <v>0.60000000000000009</v>
      </c>
      <c r="N10" s="54">
        <v>0.6</v>
      </c>
      <c r="P10" s="13">
        <f t="shared" si="3"/>
        <v>5</v>
      </c>
      <c r="Q10" s="14">
        <v>2160</v>
      </c>
      <c r="R10" s="14">
        <v>2880</v>
      </c>
      <c r="S10" s="14"/>
      <c r="T10" s="105" t="s">
        <v>84</v>
      </c>
      <c r="U10" s="14"/>
      <c r="V10" s="14"/>
      <c r="W10" s="14"/>
      <c r="AC10" s="3"/>
      <c r="AE10" s="14"/>
      <c r="AF10" s="14"/>
      <c r="AG10" s="14"/>
      <c r="AH10" s="14"/>
      <c r="AI10" s="14"/>
      <c r="AJ10" s="14"/>
    </row>
    <row r="11" spans="2:36" x14ac:dyDescent="0.25">
      <c r="B11" s="13">
        <f t="shared" si="2"/>
        <v>6</v>
      </c>
      <c r="C11" s="14">
        <v>720</v>
      </c>
      <c r="D11" s="14"/>
      <c r="E11" s="14"/>
      <c r="F11" s="105" t="s">
        <v>69</v>
      </c>
      <c r="G11" s="14"/>
      <c r="H11" s="14"/>
      <c r="I11" s="14"/>
      <c r="J11" s="55">
        <v>7200</v>
      </c>
      <c r="K11" s="56">
        <v>12.000000357627869</v>
      </c>
      <c r="L11" s="57">
        <v>0.6</v>
      </c>
      <c r="M11" s="58">
        <f>C32/J11</f>
        <v>0.60000000000000009</v>
      </c>
      <c r="N11" s="59">
        <v>0.6</v>
      </c>
      <c r="P11" s="13">
        <f t="shared" si="3"/>
        <v>6</v>
      </c>
      <c r="Q11" s="14">
        <v>2160</v>
      </c>
      <c r="R11" s="14"/>
      <c r="S11" s="14"/>
      <c r="T11" s="105" t="s">
        <v>69</v>
      </c>
      <c r="U11" s="14"/>
      <c r="V11" s="14"/>
      <c r="W11" s="14"/>
      <c r="AC11" s="3"/>
      <c r="AE11" s="14"/>
      <c r="AF11" s="14"/>
      <c r="AG11" s="14"/>
      <c r="AH11" s="14"/>
      <c r="AI11" s="14"/>
      <c r="AJ11" s="14"/>
    </row>
    <row r="12" spans="2:36" x14ac:dyDescent="0.25">
      <c r="B12" s="13"/>
      <c r="C12" s="14"/>
      <c r="D12" s="14"/>
      <c r="E12" s="14"/>
      <c r="F12" s="14"/>
      <c r="G12" s="14"/>
      <c r="H12" s="14"/>
      <c r="I12" s="14"/>
      <c r="J12" s="15"/>
      <c r="K12" s="16"/>
      <c r="L12" s="17"/>
      <c r="M12" s="17"/>
      <c r="N12" s="17"/>
      <c r="P12" s="13"/>
      <c r="Q12" s="14"/>
      <c r="R12" s="14"/>
      <c r="S12" s="14"/>
      <c r="T12" s="14"/>
      <c r="U12" s="14"/>
      <c r="V12" s="14"/>
      <c r="W12" s="14"/>
      <c r="AC12" s="3"/>
      <c r="AE12" s="14"/>
      <c r="AF12" s="14"/>
      <c r="AG12" s="14"/>
      <c r="AH12" s="14"/>
      <c r="AI12" s="14"/>
      <c r="AJ12" s="14"/>
    </row>
    <row r="13" spans="2:36" x14ac:dyDescent="0.25">
      <c r="J13" s="39" t="s">
        <v>28</v>
      </c>
      <c r="K13" s="40"/>
      <c r="L13" s="40"/>
      <c r="M13" s="78" t="s">
        <v>0</v>
      </c>
      <c r="N13" s="79" t="s">
        <v>1</v>
      </c>
      <c r="AC13" s="3"/>
    </row>
    <row r="14" spans="2:36" x14ac:dyDescent="0.25">
      <c r="B14" s="18" t="s">
        <v>11</v>
      </c>
      <c r="C14" s="8" t="s">
        <v>12</v>
      </c>
      <c r="D14" s="19"/>
      <c r="E14" s="19"/>
      <c r="F14" s="9" t="s">
        <v>13</v>
      </c>
      <c r="G14" s="9"/>
      <c r="H14" s="19"/>
      <c r="I14" s="20"/>
      <c r="J14" s="70" t="s">
        <v>5</v>
      </c>
      <c r="K14" s="71" t="s">
        <v>5</v>
      </c>
      <c r="L14" s="71" t="s">
        <v>5</v>
      </c>
      <c r="M14" s="72" t="s">
        <v>6</v>
      </c>
      <c r="N14" s="73" t="s">
        <v>6</v>
      </c>
      <c r="P14" s="80" t="s">
        <v>11</v>
      </c>
      <c r="Q14" s="81" t="s">
        <v>29</v>
      </c>
      <c r="R14" s="82"/>
      <c r="S14" s="82"/>
      <c r="T14" s="83" t="s">
        <v>13</v>
      </c>
      <c r="U14" s="83"/>
      <c r="V14" s="82"/>
      <c r="W14" s="20"/>
      <c r="AC14" s="3"/>
    </row>
    <row r="15" spans="2:36" x14ac:dyDescent="0.25">
      <c r="B15" s="10" t="s">
        <v>6</v>
      </c>
      <c r="C15" s="60" t="str">
        <f>C5&amp;"-"&amp;D5</f>
        <v>1-2</v>
      </c>
      <c r="D15" s="60" t="str">
        <f>D5&amp;"-"&amp;E5</f>
        <v>2-3</v>
      </c>
      <c r="E15" s="60" t="str">
        <f>E5&amp;"-"&amp;F5</f>
        <v>3-4</v>
      </c>
      <c r="F15" s="60" t="str">
        <f>F5&amp;"-"&amp;G5</f>
        <v>4-5</v>
      </c>
      <c r="G15" s="60" t="str">
        <f>G5&amp;"-"&amp;H5</f>
        <v>5-6</v>
      </c>
      <c r="H15" s="60" t="s">
        <v>14</v>
      </c>
      <c r="I15" s="20"/>
      <c r="J15" s="74" t="s">
        <v>7</v>
      </c>
      <c r="K15" s="75" t="s">
        <v>8</v>
      </c>
      <c r="L15" s="75" t="s">
        <v>30</v>
      </c>
      <c r="M15" s="76" t="s">
        <v>10</v>
      </c>
      <c r="N15" s="77" t="s">
        <v>10</v>
      </c>
      <c r="P15" s="84" t="s">
        <v>6</v>
      </c>
      <c r="Q15" s="85" t="str">
        <f>Q5&amp;"-"&amp;R5</f>
        <v>1-2</v>
      </c>
      <c r="R15" s="85" t="str">
        <f>R5&amp;"-"&amp;S5</f>
        <v>2-3</v>
      </c>
      <c r="S15" s="85" t="str">
        <f>S5&amp;"-"&amp;T5</f>
        <v>3-4</v>
      </c>
      <c r="T15" s="85" t="str">
        <f>T5&amp;"-"&amp;U5</f>
        <v>4-5</v>
      </c>
      <c r="U15" s="85" t="str">
        <f>U5&amp;"-"&amp;V5</f>
        <v>5-6</v>
      </c>
      <c r="V15" s="85" t="s">
        <v>14</v>
      </c>
      <c r="W15" s="20"/>
    </row>
    <row r="16" spans="2:36" x14ac:dyDescent="0.25">
      <c r="B16" s="13">
        <v>1</v>
      </c>
      <c r="C16" s="20">
        <f>D6/C6</f>
        <v>2.5</v>
      </c>
      <c r="D16" s="20">
        <f t="shared" ref="D16:F19" si="4">E6/D6</f>
        <v>1.6</v>
      </c>
      <c r="E16" s="20">
        <f t="shared" si="4"/>
        <v>1.25</v>
      </c>
      <c r="F16" s="20">
        <f t="shared" si="4"/>
        <v>1.1000000000000001</v>
      </c>
      <c r="G16" s="20">
        <f>H6/G6</f>
        <v>1.0909090909090908</v>
      </c>
      <c r="H16" s="20"/>
      <c r="I16" s="20"/>
      <c r="J16" s="51">
        <f t="shared" ref="J16:K21" si="5">J6</f>
        <v>7200</v>
      </c>
      <c r="K16" s="52">
        <f t="shared" si="5"/>
        <v>12.000000357627869</v>
      </c>
      <c r="L16" s="17">
        <v>0.3</v>
      </c>
      <c r="M16" s="53">
        <f>V32/J16</f>
        <v>0.6</v>
      </c>
      <c r="N16" s="54">
        <f>N6</f>
        <v>0.6</v>
      </c>
      <c r="P16" s="13">
        <f>P6</f>
        <v>1</v>
      </c>
      <c r="Q16" s="20">
        <f>R6/Q6</f>
        <v>1.3333333333333333</v>
      </c>
      <c r="R16" s="20">
        <f t="shared" ref="R16:T19" si="6">S6/R6</f>
        <v>1.25</v>
      </c>
      <c r="S16" s="20">
        <f t="shared" si="6"/>
        <v>1.1000000000000001</v>
      </c>
      <c r="T16" s="20">
        <f t="shared" si="6"/>
        <v>1.0909090909090908</v>
      </c>
      <c r="U16" s="20">
        <f>V6/U6</f>
        <v>1</v>
      </c>
      <c r="V16" s="20"/>
      <c r="W16" s="20"/>
    </row>
    <row r="17" spans="2:29" x14ac:dyDescent="0.25">
      <c r="B17" s="13">
        <v>2</v>
      </c>
      <c r="C17" s="20">
        <f>D7/C7</f>
        <v>2.5</v>
      </c>
      <c r="D17" s="20">
        <f t="shared" si="4"/>
        <v>1.6</v>
      </c>
      <c r="E17" s="20">
        <f t="shared" si="4"/>
        <v>1.25</v>
      </c>
      <c r="F17" s="20">
        <f t="shared" si="4"/>
        <v>1.1000000000000001</v>
      </c>
      <c r="G17" s="20"/>
      <c r="H17" s="20"/>
      <c r="I17" s="20"/>
      <c r="J17" s="51">
        <f t="shared" si="5"/>
        <v>7200</v>
      </c>
      <c r="K17" s="52">
        <f t="shared" si="5"/>
        <v>12.000000357627869</v>
      </c>
      <c r="L17" s="17">
        <v>0.4</v>
      </c>
      <c r="M17" s="53">
        <f>U32/J17</f>
        <v>0.6</v>
      </c>
      <c r="N17" s="54">
        <f t="shared" ref="N17:N21" si="7">N7</f>
        <v>0.6</v>
      </c>
      <c r="P17" s="13">
        <f>P16+1</f>
        <v>2</v>
      </c>
      <c r="Q17" s="20">
        <f>R7/Q7</f>
        <v>1.3333333333333333</v>
      </c>
      <c r="R17" s="20">
        <f t="shared" si="6"/>
        <v>1.25</v>
      </c>
      <c r="S17" s="20">
        <f t="shared" si="6"/>
        <v>1.1000000000000001</v>
      </c>
      <c r="T17" s="20">
        <f t="shared" si="6"/>
        <v>1.0909090909090908</v>
      </c>
      <c r="U17" s="20"/>
      <c r="V17" s="20"/>
      <c r="W17" s="20"/>
    </row>
    <row r="18" spans="2:29" x14ac:dyDescent="0.25">
      <c r="B18" s="13">
        <v>3</v>
      </c>
      <c r="C18" s="20">
        <f>D8/C8</f>
        <v>2.5</v>
      </c>
      <c r="D18" s="20">
        <f t="shared" si="4"/>
        <v>1.6</v>
      </c>
      <c r="E18" s="20">
        <f t="shared" si="4"/>
        <v>1.25</v>
      </c>
      <c r="F18" s="20"/>
      <c r="G18" s="20"/>
      <c r="H18" s="20"/>
      <c r="I18" s="20"/>
      <c r="J18" s="51">
        <f t="shared" si="5"/>
        <v>7200</v>
      </c>
      <c r="K18" s="52">
        <f t="shared" si="5"/>
        <v>12.000000357627869</v>
      </c>
      <c r="L18" s="17">
        <v>0.5</v>
      </c>
      <c r="M18" s="53">
        <f>T32/J18</f>
        <v>0.6</v>
      </c>
      <c r="N18" s="54">
        <f t="shared" si="7"/>
        <v>0.6</v>
      </c>
      <c r="P18" s="13">
        <f t="shared" ref="P18:P21" si="8">P17+1</f>
        <v>3</v>
      </c>
      <c r="Q18" s="20">
        <f>R8/Q8</f>
        <v>1.3333333333333333</v>
      </c>
      <c r="R18" s="20">
        <f t="shared" si="6"/>
        <v>1.25</v>
      </c>
      <c r="S18" s="20">
        <f t="shared" si="6"/>
        <v>1.1000000000000001</v>
      </c>
      <c r="T18" s="20"/>
      <c r="U18" s="20"/>
      <c r="V18" s="20"/>
      <c r="W18" s="20"/>
    </row>
    <row r="19" spans="2:29" x14ac:dyDescent="0.25">
      <c r="B19" s="13">
        <v>4</v>
      </c>
      <c r="C19" s="20">
        <f>D9/C9</f>
        <v>2.5</v>
      </c>
      <c r="D19" s="20">
        <f t="shared" si="4"/>
        <v>1.6</v>
      </c>
      <c r="E19" s="20"/>
      <c r="F19" s="103" t="s">
        <v>61</v>
      </c>
      <c r="G19" s="20"/>
      <c r="H19" s="20"/>
      <c r="I19" s="20"/>
      <c r="J19" s="51">
        <f t="shared" si="5"/>
        <v>7200</v>
      </c>
      <c r="K19" s="52">
        <f t="shared" si="5"/>
        <v>12.000000357627869</v>
      </c>
      <c r="L19" s="17">
        <v>0.55000000000000004</v>
      </c>
      <c r="M19" s="53">
        <f>S32/J19</f>
        <v>0.6</v>
      </c>
      <c r="N19" s="54">
        <f t="shared" si="7"/>
        <v>0.6</v>
      </c>
      <c r="P19" s="13">
        <f t="shared" si="8"/>
        <v>4</v>
      </c>
      <c r="Q19" s="20">
        <f>R9/Q9</f>
        <v>1.3333333333333333</v>
      </c>
      <c r="R19" s="20">
        <f t="shared" si="6"/>
        <v>1.25</v>
      </c>
      <c r="S19" s="20"/>
      <c r="T19" s="103" t="s">
        <v>60</v>
      </c>
      <c r="U19" s="20"/>
      <c r="V19" s="20"/>
      <c r="W19" s="20"/>
    </row>
    <row r="20" spans="2:29" x14ac:dyDescent="0.25">
      <c r="B20" s="13">
        <v>5</v>
      </c>
      <c r="C20" s="20">
        <f>D10/C10</f>
        <v>2.5</v>
      </c>
      <c r="D20" s="20"/>
      <c r="E20" s="20"/>
      <c r="F20" s="103" t="s">
        <v>60</v>
      </c>
      <c r="G20" s="20"/>
      <c r="H20" s="20"/>
      <c r="I20" s="20"/>
      <c r="J20" s="51">
        <f t="shared" si="5"/>
        <v>7200</v>
      </c>
      <c r="K20" s="52">
        <f t="shared" si="5"/>
        <v>12.000000357627869</v>
      </c>
      <c r="L20" s="17">
        <v>0.6</v>
      </c>
      <c r="M20" s="53">
        <f>R32/J20</f>
        <v>0.6</v>
      </c>
      <c r="N20" s="54">
        <f t="shared" si="7"/>
        <v>0.6</v>
      </c>
      <c r="P20" s="13">
        <f t="shared" si="8"/>
        <v>5</v>
      </c>
      <c r="Q20" s="20">
        <f>R10/Q10</f>
        <v>1.3333333333333333</v>
      </c>
      <c r="R20" s="20"/>
      <c r="S20" s="20"/>
      <c r="T20" s="103" t="s">
        <v>62</v>
      </c>
      <c r="U20" s="20"/>
      <c r="V20" s="20"/>
      <c r="W20" s="20"/>
    </row>
    <row r="21" spans="2:29" x14ac:dyDescent="0.25">
      <c r="B21" s="13">
        <v>6</v>
      </c>
      <c r="C21" s="20"/>
      <c r="D21" s="20"/>
      <c r="E21" s="20"/>
      <c r="F21" s="103" t="s">
        <v>62</v>
      </c>
      <c r="G21" s="20"/>
      <c r="H21" s="20"/>
      <c r="I21" s="20"/>
      <c r="J21" s="55">
        <f t="shared" si="5"/>
        <v>7200</v>
      </c>
      <c r="K21" s="56">
        <f t="shared" si="5"/>
        <v>12.000000357627869</v>
      </c>
      <c r="L21" s="57">
        <v>0.6</v>
      </c>
      <c r="M21" s="58">
        <f>Q32/J21</f>
        <v>0.6</v>
      </c>
      <c r="N21" s="59">
        <f t="shared" si="7"/>
        <v>0.6</v>
      </c>
      <c r="P21" s="13">
        <f t="shared" si="8"/>
        <v>6</v>
      </c>
      <c r="Q21" s="20"/>
      <c r="R21" s="20"/>
      <c r="S21" s="20"/>
      <c r="T21" s="20"/>
      <c r="U21" s="20"/>
      <c r="V21" s="20"/>
      <c r="W21" s="20"/>
    </row>
    <row r="22" spans="2:29" x14ac:dyDescent="0.25">
      <c r="C22" s="21"/>
      <c r="Q22" s="21"/>
      <c r="AC22" s="3"/>
    </row>
    <row r="23" spans="2:29" x14ac:dyDescent="0.25">
      <c r="B23" t="s">
        <v>15</v>
      </c>
      <c r="C23" s="61">
        <f>AVERAGE(C16:C21)</f>
        <v>2.5</v>
      </c>
      <c r="D23" s="61">
        <f>AVERAGE(D16:D21)</f>
        <v>1.6</v>
      </c>
      <c r="E23" s="61">
        <f>AVERAGE(E16:E21)</f>
        <v>1.25</v>
      </c>
      <c r="F23" s="61">
        <f>AVERAGE(F16:F21)</f>
        <v>1.1000000000000001</v>
      </c>
      <c r="G23" s="61">
        <f>AVERAGE(G16:G21)</f>
        <v>1.0909090909090908</v>
      </c>
      <c r="H23" s="21"/>
      <c r="I23" s="21"/>
      <c r="J23" s="62" t="s">
        <v>31</v>
      </c>
      <c r="K23" s="63"/>
      <c r="L23" s="63"/>
      <c r="M23" s="63"/>
      <c r="N23" s="64"/>
      <c r="P23" t="s">
        <v>15</v>
      </c>
      <c r="Q23" s="88">
        <f>AVERAGE(Q16:Q21)</f>
        <v>1.3333333333333333</v>
      </c>
      <c r="R23" s="88">
        <f>AVERAGE(R16:R21)</f>
        <v>1.25</v>
      </c>
      <c r="S23" s="88">
        <f>AVERAGE(S16:S21)</f>
        <v>1.1000000000000001</v>
      </c>
      <c r="T23" s="88">
        <f>AVERAGE(T16:T21)</f>
        <v>1.0909090909090908</v>
      </c>
      <c r="U23" s="88">
        <f>AVERAGE(U16:U21)</f>
        <v>1</v>
      </c>
      <c r="V23" s="21"/>
      <c r="W23" s="21"/>
      <c r="AC23" s="3"/>
    </row>
    <row r="24" spans="2:29" x14ac:dyDescent="0.25">
      <c r="B24" t="s">
        <v>19</v>
      </c>
      <c r="C24" s="21">
        <f>SUM(D6:D10)/SUM(C6:C10)</f>
        <v>2.5</v>
      </c>
      <c r="D24" s="21">
        <f>SUM(E6:E9)/SUM(D6:D9)</f>
        <v>1.6</v>
      </c>
      <c r="E24" s="21">
        <f>SUM(F6:F8)/SUM(E6:E8)</f>
        <v>1.25</v>
      </c>
      <c r="F24" s="21">
        <f>SUM(G6:G7)/SUM(F6:F7)</f>
        <v>1.1000000000000001</v>
      </c>
      <c r="G24" s="21">
        <f>SUM(H6:H6)/SUM(G6:G6)</f>
        <v>1.0909090909090908</v>
      </c>
      <c r="H24" s="21"/>
      <c r="I24" s="21"/>
      <c r="J24" s="65" t="s">
        <v>32</v>
      </c>
      <c r="K24" s="23"/>
      <c r="L24" s="93" t="s">
        <v>70</v>
      </c>
      <c r="M24" s="23"/>
      <c r="N24" s="24"/>
      <c r="P24" t="s">
        <v>19</v>
      </c>
      <c r="Q24" s="21">
        <f>SUM(R6:R10)/SUM(Q6:Q10)</f>
        <v>1.3333333333333333</v>
      </c>
      <c r="R24" s="21">
        <f>SUM(S6:S9)/SUM(R6:R9)</f>
        <v>1.25</v>
      </c>
      <c r="S24" s="21">
        <f>SUM(T6:T8)/SUM(S6:S8)</f>
        <v>1.1000000000000001</v>
      </c>
      <c r="T24" s="21">
        <f>SUM(U6:U7)/SUM(T6:T7)</f>
        <v>1.0909090909090908</v>
      </c>
      <c r="U24" s="21">
        <f>SUM(V6:V6)/SUM(U6:U6)</f>
        <v>1</v>
      </c>
      <c r="V24" s="21"/>
      <c r="W24" s="21"/>
      <c r="AC24" s="3"/>
    </row>
    <row r="25" spans="2:29" x14ac:dyDescent="0.25">
      <c r="B25" t="s">
        <v>16</v>
      </c>
      <c r="C25" s="21">
        <f>MEDIAN(C16:C21)</f>
        <v>2.5</v>
      </c>
      <c r="D25" s="21">
        <f>MEDIAN(D16:D21)</f>
        <v>1.6</v>
      </c>
      <c r="E25" s="21">
        <f>MEDIAN(E16:E21)</f>
        <v>1.25</v>
      </c>
      <c r="F25" s="21">
        <f>MEDIAN(F16:F21)</f>
        <v>1.1000000000000001</v>
      </c>
      <c r="G25" s="21">
        <f>MEDIAN(G16:G21)</f>
        <v>1.0909090909090908</v>
      </c>
      <c r="H25" s="21"/>
      <c r="I25" s="21"/>
      <c r="J25" s="65" t="s">
        <v>33</v>
      </c>
      <c r="K25" s="23"/>
      <c r="L25" s="93" t="s">
        <v>71</v>
      </c>
      <c r="M25" s="23"/>
      <c r="N25" s="24"/>
      <c r="P25" t="s">
        <v>16</v>
      </c>
      <c r="Q25" s="21">
        <f>MEDIAN(Q16:Q21)</f>
        <v>1.3333333333333333</v>
      </c>
      <c r="R25" s="21">
        <f>MEDIAN(R16:R21)</f>
        <v>1.25</v>
      </c>
      <c r="S25" s="21">
        <f>MEDIAN(S16:S21)</f>
        <v>1.1000000000000001</v>
      </c>
      <c r="T25" s="21">
        <f>MEDIAN(T16:T21)</f>
        <v>1.0909090909090908</v>
      </c>
      <c r="U25" s="21">
        <f>MEDIAN(U16:U21)</f>
        <v>1</v>
      </c>
      <c r="V25" s="21"/>
      <c r="W25" s="21"/>
      <c r="AC25" s="3"/>
    </row>
    <row r="26" spans="2:29" x14ac:dyDescent="0.25">
      <c r="B26" t="s">
        <v>17</v>
      </c>
      <c r="C26" s="21">
        <f>IFERROR((SUM(C16:C21)-MIN(C16:C21)-MAX(C16:C21))/(COUNT(C16:C21)-2),"")</f>
        <v>2.5</v>
      </c>
      <c r="D26" s="21">
        <f>IFERROR((SUM(D16:D21)-MIN(D16:D21)-MAX(D16:D21))/(COUNT(D16:D21)-2),"")</f>
        <v>1.6000000000000003</v>
      </c>
      <c r="E26" s="21">
        <f>IFERROR((SUM(E16:E21)-MIN(E16:E21)-MAX(E16:E21))/(COUNT(E16:E21)-2),"")</f>
        <v>1.25</v>
      </c>
      <c r="F26" s="21" t="str">
        <f>IFERROR((SUM(F16:F21)-MIN(F16:F21)-MAX(F16:F21))/(COUNT(F16:F21)-2),"")</f>
        <v/>
      </c>
      <c r="G26" s="21"/>
      <c r="H26" s="21"/>
      <c r="I26" s="21"/>
      <c r="J26" s="22"/>
      <c r="K26" s="23"/>
      <c r="L26" s="23"/>
      <c r="M26" s="23"/>
      <c r="N26" s="24"/>
      <c r="P26" t="s">
        <v>17</v>
      </c>
      <c r="Q26" s="21">
        <f>IFERROR((SUM(Q16:Q21)-MIN(Q16:Q21)-MAX(Q16:Q21))/(COUNT(Q16:Q21)-2),"")</f>
        <v>1.3333333333333333</v>
      </c>
      <c r="R26" s="21">
        <f>IFERROR((SUM(R16:R21)-MIN(R16:R21)-MAX(R16:R21))/(COUNT(R16:R21)-2),"")</f>
        <v>1.25</v>
      </c>
      <c r="S26" s="21">
        <f>IFERROR((SUM(S16:S21)-MIN(S16:S21)-MAX(S16:S21))/(COUNT(S16:S21)-2),"")</f>
        <v>1.1000000000000001</v>
      </c>
      <c r="T26" s="21" t="str">
        <f>IFERROR((SUM(T16:T21)-MIN(T16:T21)-MAX(T16:T21))/(COUNT(T16:T21)-2),"")</f>
        <v/>
      </c>
      <c r="U26" s="21"/>
      <c r="V26" s="21"/>
      <c r="W26" s="21"/>
      <c r="AC26" s="3"/>
    </row>
    <row r="27" spans="2:29" x14ac:dyDescent="0.25">
      <c r="B27" t="s">
        <v>18</v>
      </c>
      <c r="C27" s="21">
        <f>AVERAGE(C18:C20)</f>
        <v>2.5</v>
      </c>
      <c r="D27" s="21">
        <f>AVERAGE(D17:D19)</f>
        <v>1.6000000000000003</v>
      </c>
      <c r="E27" s="21">
        <f>AVERAGE(E16:E18)</f>
        <v>1.25</v>
      </c>
      <c r="F27" s="21"/>
      <c r="G27" s="21"/>
      <c r="H27" s="21"/>
      <c r="I27" s="21"/>
      <c r="J27" s="66" t="s">
        <v>34</v>
      </c>
      <c r="K27" s="67"/>
      <c r="L27" s="67"/>
      <c r="M27" s="67"/>
      <c r="N27" s="68"/>
      <c r="P27" t="s">
        <v>18</v>
      </c>
      <c r="Q27" s="21">
        <f>AVERAGE(Q18:Q20)</f>
        <v>1.3333333333333333</v>
      </c>
      <c r="R27" s="21">
        <f>AVERAGE(R17:R19)</f>
        <v>1.25</v>
      </c>
      <c r="S27" s="21">
        <f>AVERAGE(S16:S18)</f>
        <v>1.1000000000000001</v>
      </c>
      <c r="T27" s="21"/>
      <c r="U27" s="21"/>
      <c r="V27" s="21"/>
      <c r="W27" s="21"/>
      <c r="AC27" s="3"/>
    </row>
    <row r="28" spans="2:29" x14ac:dyDescent="0.25">
      <c r="J28" s="65" t="s">
        <v>35</v>
      </c>
      <c r="K28" s="23"/>
      <c r="L28" s="93" t="s">
        <v>36</v>
      </c>
      <c r="M28" s="23"/>
      <c r="N28" s="24"/>
      <c r="AC28" s="3"/>
    </row>
    <row r="29" spans="2:29" x14ac:dyDescent="0.25">
      <c r="B29" s="27" t="s">
        <v>20</v>
      </c>
      <c r="C29" s="28">
        <f>C23</f>
        <v>2.5</v>
      </c>
      <c r="D29" s="29">
        <f>D23</f>
        <v>1.6</v>
      </c>
      <c r="E29" s="29">
        <f>E23</f>
        <v>1.25</v>
      </c>
      <c r="F29" s="29">
        <f>F23</f>
        <v>1.1000000000000001</v>
      </c>
      <c r="G29" s="30">
        <f>G23</f>
        <v>1.0909090909090908</v>
      </c>
      <c r="H29" s="31"/>
      <c r="I29" s="31"/>
      <c r="J29" s="65" t="s">
        <v>37</v>
      </c>
      <c r="K29" s="23"/>
      <c r="L29" s="93" t="s">
        <v>36</v>
      </c>
      <c r="M29" s="23"/>
      <c r="N29" s="24"/>
      <c r="P29" s="27" t="s">
        <v>20</v>
      </c>
      <c r="Q29" s="89">
        <f>Q23</f>
        <v>1.3333333333333333</v>
      </c>
      <c r="R29" s="90">
        <f>R23</f>
        <v>1.25</v>
      </c>
      <c r="S29" s="90">
        <f>S23</f>
        <v>1.1000000000000001</v>
      </c>
      <c r="T29" s="90">
        <f>T23</f>
        <v>1.0909090909090908</v>
      </c>
      <c r="U29" s="91">
        <f>U23</f>
        <v>1</v>
      </c>
      <c r="V29" s="31"/>
      <c r="W29" s="31"/>
      <c r="AC29" s="3"/>
    </row>
    <row r="30" spans="2:29" x14ac:dyDescent="0.25">
      <c r="B30" s="32" t="s">
        <v>21</v>
      </c>
      <c r="C30" s="21">
        <f>D30*C29</f>
        <v>6.0000000000000009</v>
      </c>
      <c r="D30" s="21">
        <f>E30*D29</f>
        <v>2.4000000000000004</v>
      </c>
      <c r="E30" s="21">
        <f>F30*E29</f>
        <v>1.5</v>
      </c>
      <c r="F30" s="21">
        <f>G30*F29</f>
        <v>1.2</v>
      </c>
      <c r="G30" s="21">
        <f>H30*G29</f>
        <v>1.0909090909090908</v>
      </c>
      <c r="H30" s="26">
        <v>1</v>
      </c>
      <c r="I30" s="21"/>
      <c r="J30" s="22"/>
      <c r="K30" s="23"/>
      <c r="L30" s="23"/>
      <c r="M30" s="23"/>
      <c r="N30" s="24"/>
      <c r="P30" s="32" t="s">
        <v>21</v>
      </c>
      <c r="Q30" s="21">
        <f>R30*Q29</f>
        <v>2</v>
      </c>
      <c r="R30" s="21">
        <f>S30*R29</f>
        <v>1.5</v>
      </c>
      <c r="S30" s="21">
        <f>T30*S29</f>
        <v>1.2</v>
      </c>
      <c r="T30" s="21">
        <f>U30*T29</f>
        <v>1.0909090909090908</v>
      </c>
      <c r="U30" s="21">
        <f>V30*U29</f>
        <v>1</v>
      </c>
      <c r="V30" s="26">
        <v>1</v>
      </c>
      <c r="W30" s="21"/>
      <c r="AC30" s="3"/>
    </row>
    <row r="31" spans="2:29" x14ac:dyDescent="0.25">
      <c r="B31" s="33" t="s">
        <v>22</v>
      </c>
      <c r="J31" s="22"/>
      <c r="K31" s="23"/>
      <c r="L31" s="23"/>
      <c r="M31" s="23"/>
      <c r="N31" s="24"/>
      <c r="P31" s="33" t="s">
        <v>22</v>
      </c>
      <c r="AC31" s="3"/>
    </row>
    <row r="32" spans="2:29" x14ac:dyDescent="0.25">
      <c r="B32" t="s">
        <v>23</v>
      </c>
      <c r="C32" s="14">
        <f>C30*C11</f>
        <v>4320.0000000000009</v>
      </c>
      <c r="D32" s="14">
        <f>D30*D10</f>
        <v>4320.0000000000009</v>
      </c>
      <c r="E32" s="14">
        <f>E30*E9</f>
        <v>4320</v>
      </c>
      <c r="F32" s="14">
        <f>F30*F8</f>
        <v>4320</v>
      </c>
      <c r="G32" s="14">
        <f>G30*G7</f>
        <v>4320</v>
      </c>
      <c r="H32" s="14">
        <f>H30*H6</f>
        <v>4320</v>
      </c>
      <c r="I32" s="34"/>
      <c r="J32" s="22"/>
      <c r="K32" s="23"/>
      <c r="L32" s="23"/>
      <c r="M32" s="23"/>
      <c r="N32" s="24"/>
      <c r="P32" t="s">
        <v>23</v>
      </c>
      <c r="Q32" s="14">
        <f>Q30*Q11</f>
        <v>4320</v>
      </c>
      <c r="R32" s="14">
        <f>R30*R10</f>
        <v>4320</v>
      </c>
      <c r="S32" s="14">
        <f>S30*S9</f>
        <v>4320</v>
      </c>
      <c r="T32" s="14">
        <f>T30*T8</f>
        <v>4320</v>
      </c>
      <c r="U32" s="14">
        <f>U30*U7</f>
        <v>4320</v>
      </c>
      <c r="V32" s="14">
        <f>V30*V6</f>
        <v>4320</v>
      </c>
      <c r="W32" s="34"/>
      <c r="AC32" s="3"/>
    </row>
    <row r="33" spans="2:29" x14ac:dyDescent="0.25">
      <c r="B33" s="35" t="s">
        <v>24</v>
      </c>
      <c r="C33" s="13">
        <v>6</v>
      </c>
      <c r="D33" s="13">
        <v>5</v>
      </c>
      <c r="E33" s="13">
        <v>4</v>
      </c>
      <c r="F33" s="13">
        <v>3</v>
      </c>
      <c r="G33" s="13">
        <v>2</v>
      </c>
      <c r="H33" s="13">
        <v>1</v>
      </c>
      <c r="I33" s="13"/>
      <c r="J33" s="69"/>
      <c r="K33" s="12"/>
      <c r="L33" s="12"/>
      <c r="M33" s="12"/>
      <c r="N33" s="25"/>
      <c r="P33" s="35" t="s">
        <v>24</v>
      </c>
      <c r="Q33" s="13">
        <v>6</v>
      </c>
      <c r="R33" s="13">
        <v>5</v>
      </c>
      <c r="S33" s="13">
        <v>4</v>
      </c>
      <c r="T33" s="13">
        <v>3</v>
      </c>
      <c r="U33" s="13">
        <v>2</v>
      </c>
      <c r="V33" s="13">
        <v>1</v>
      </c>
      <c r="W33" s="13"/>
      <c r="AC33" s="3"/>
    </row>
    <row r="34" spans="2:29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"/>
    </row>
  </sheetData>
  <conditionalFormatting sqref="M39:M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9:AA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J34"/>
  <sheetViews>
    <sheetView zoomScale="90" zoomScaleNormal="90" workbookViewId="0">
      <selection activeCell="B1" sqref="B1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36" x14ac:dyDescent="0.25">
      <c r="B1" s="1">
        <v>6</v>
      </c>
      <c r="C1" s="2" t="s">
        <v>38</v>
      </c>
      <c r="D1" s="3"/>
      <c r="E1" s="3"/>
      <c r="F1" s="4" t="s">
        <v>52</v>
      </c>
      <c r="G1" s="3"/>
      <c r="H1" s="3"/>
      <c r="J1" s="37" t="s">
        <v>25</v>
      </c>
      <c r="K1" s="38"/>
      <c r="L1" s="38"/>
      <c r="M1" s="38"/>
      <c r="N1" s="38"/>
      <c r="P1">
        <v>436</v>
      </c>
      <c r="Q1" t="s">
        <v>41</v>
      </c>
      <c r="Z1" s="3"/>
      <c r="AA1" s="3"/>
      <c r="AC1" s="3"/>
    </row>
    <row r="2" spans="2:36" x14ac:dyDescent="0.25">
      <c r="B2" s="6">
        <v>6</v>
      </c>
      <c r="C2" s="2" t="s">
        <v>39</v>
      </c>
      <c r="D2" s="3"/>
      <c r="E2" s="3"/>
      <c r="F2" s="4" t="s">
        <v>40</v>
      </c>
      <c r="G2" s="3"/>
      <c r="H2" s="3"/>
      <c r="N2" s="5"/>
      <c r="P2">
        <v>256</v>
      </c>
      <c r="Q2" t="s">
        <v>42</v>
      </c>
      <c r="AC2" s="3"/>
    </row>
    <row r="3" spans="2:36" x14ac:dyDescent="0.25">
      <c r="J3" s="39" t="s">
        <v>26</v>
      </c>
      <c r="K3" s="40"/>
      <c r="L3" s="40"/>
      <c r="M3" s="41" t="s">
        <v>0</v>
      </c>
      <c r="N3" s="42" t="s">
        <v>1</v>
      </c>
      <c r="AC3" s="3"/>
    </row>
    <row r="4" spans="2:36" x14ac:dyDescent="0.25">
      <c r="B4" s="7" t="s">
        <v>2</v>
      </c>
      <c r="C4" s="8" t="s">
        <v>3</v>
      </c>
      <c r="D4" s="9"/>
      <c r="E4" s="9" t="s">
        <v>4</v>
      </c>
      <c r="F4" s="9"/>
      <c r="G4" s="9"/>
      <c r="H4" s="9"/>
      <c r="I4" s="20"/>
      <c r="J4" s="43" t="s">
        <v>5</v>
      </c>
      <c r="K4" s="44" t="s">
        <v>5</v>
      </c>
      <c r="L4" s="44" t="s">
        <v>5</v>
      </c>
      <c r="M4" s="45" t="s">
        <v>6</v>
      </c>
      <c r="N4" s="46" t="s">
        <v>6</v>
      </c>
      <c r="P4" s="86" t="s">
        <v>2</v>
      </c>
      <c r="Q4" s="81" t="s">
        <v>27</v>
      </c>
      <c r="R4" s="83"/>
      <c r="S4" s="83" t="s">
        <v>4</v>
      </c>
      <c r="T4" s="83"/>
      <c r="U4" s="83"/>
      <c r="V4" s="83"/>
      <c r="W4" s="20"/>
      <c r="AC4" s="3"/>
    </row>
    <row r="5" spans="2:36" x14ac:dyDescent="0.25">
      <c r="B5" s="10" t="s">
        <v>6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20"/>
      <c r="J5" s="47" t="s">
        <v>7</v>
      </c>
      <c r="K5" s="48" t="s">
        <v>8</v>
      </c>
      <c r="L5" s="48" t="s">
        <v>9</v>
      </c>
      <c r="M5" s="49" t="s">
        <v>10</v>
      </c>
      <c r="N5" s="50" t="s">
        <v>10</v>
      </c>
      <c r="P5" s="84" t="s">
        <v>6</v>
      </c>
      <c r="Q5" s="87">
        <v>1</v>
      </c>
      <c r="R5" s="87">
        <v>2</v>
      </c>
      <c r="S5" s="87">
        <v>3</v>
      </c>
      <c r="T5" s="87">
        <v>4</v>
      </c>
      <c r="U5" s="87">
        <v>5</v>
      </c>
      <c r="V5" s="87">
        <v>6</v>
      </c>
      <c r="W5" s="20"/>
      <c r="AC5" s="3"/>
    </row>
    <row r="6" spans="2:36" x14ac:dyDescent="0.25">
      <c r="B6" s="13">
        <v>1</v>
      </c>
      <c r="C6" s="14">
        <v>720</v>
      </c>
      <c r="D6" s="14">
        <v>1800</v>
      </c>
      <c r="E6" s="14">
        <v>2880</v>
      </c>
      <c r="F6" s="14">
        <v>3600</v>
      </c>
      <c r="G6" s="14">
        <v>3960</v>
      </c>
      <c r="H6" s="14">
        <v>4320</v>
      </c>
      <c r="I6" s="20"/>
      <c r="J6" s="51">
        <v>7200</v>
      </c>
      <c r="K6" s="52">
        <v>12.000000357627869</v>
      </c>
      <c r="L6" s="17">
        <v>0.1</v>
      </c>
      <c r="M6" s="53">
        <f>H32/J6</f>
        <v>0.6</v>
      </c>
      <c r="N6" s="54">
        <v>0.6</v>
      </c>
      <c r="P6" s="13">
        <v>1</v>
      </c>
      <c r="Q6" s="14">
        <v>2160</v>
      </c>
      <c r="R6" s="14">
        <v>2880</v>
      </c>
      <c r="S6" s="14">
        <v>3600</v>
      </c>
      <c r="T6" s="14">
        <v>3960</v>
      </c>
      <c r="U6" s="14">
        <v>4320</v>
      </c>
      <c r="V6" s="14">
        <v>4320</v>
      </c>
      <c r="W6" s="20"/>
      <c r="AC6" s="3"/>
      <c r="AE6" s="14"/>
      <c r="AF6" s="14"/>
      <c r="AG6" s="14"/>
      <c r="AH6" s="14"/>
      <c r="AI6" s="14"/>
      <c r="AJ6" s="14"/>
    </row>
    <row r="7" spans="2:36" x14ac:dyDescent="0.25">
      <c r="B7" s="13">
        <v>2</v>
      </c>
      <c r="C7" s="14">
        <v>720</v>
      </c>
      <c r="D7" s="14">
        <v>1800</v>
      </c>
      <c r="E7" s="14">
        <v>2880</v>
      </c>
      <c r="F7" s="14">
        <v>3600</v>
      </c>
      <c r="G7" s="14">
        <v>3960</v>
      </c>
      <c r="H7" s="14"/>
      <c r="I7" s="20"/>
      <c r="J7" s="51">
        <v>7200</v>
      </c>
      <c r="K7" s="52">
        <v>12.000000357627869</v>
      </c>
      <c r="L7" s="17">
        <v>0.25</v>
      </c>
      <c r="M7" s="53">
        <f>G32/J7</f>
        <v>0.6</v>
      </c>
      <c r="N7" s="54">
        <v>0.6</v>
      </c>
      <c r="P7" s="13">
        <v>2</v>
      </c>
      <c r="Q7" s="14">
        <v>2160</v>
      </c>
      <c r="R7" s="14">
        <v>2880</v>
      </c>
      <c r="S7" s="14">
        <v>3600</v>
      </c>
      <c r="T7" s="14">
        <v>3960</v>
      </c>
      <c r="U7" s="14">
        <v>4320</v>
      </c>
      <c r="V7" s="14"/>
      <c r="W7" s="20"/>
      <c r="AC7" s="3"/>
      <c r="AE7" s="14"/>
      <c r="AF7" s="14"/>
      <c r="AG7" s="14"/>
      <c r="AH7" s="14"/>
      <c r="AI7" s="14"/>
      <c r="AJ7" s="14"/>
    </row>
    <row r="8" spans="2:36" x14ac:dyDescent="0.25">
      <c r="B8" s="13">
        <v>3</v>
      </c>
      <c r="C8" s="100">
        <v>780</v>
      </c>
      <c r="D8" s="100">
        <v>1950</v>
      </c>
      <c r="E8" s="100">
        <v>3120</v>
      </c>
      <c r="F8" s="100">
        <v>3900</v>
      </c>
      <c r="G8" s="99"/>
      <c r="H8" s="97" t="s">
        <v>57</v>
      </c>
      <c r="I8" s="20"/>
      <c r="J8" s="51">
        <v>7200</v>
      </c>
      <c r="K8" s="52">
        <v>12.000000357627869</v>
      </c>
      <c r="L8" s="17">
        <v>0.40833333333333333</v>
      </c>
      <c r="M8" s="53">
        <f>F32/J8</f>
        <v>0.65</v>
      </c>
      <c r="N8" s="104">
        <v>0.65</v>
      </c>
      <c r="P8" s="13">
        <v>3</v>
      </c>
      <c r="Q8" s="100">
        <v>2340</v>
      </c>
      <c r="R8" s="100">
        <v>3120</v>
      </c>
      <c r="S8" s="100">
        <v>3900</v>
      </c>
      <c r="T8" s="100">
        <v>4290</v>
      </c>
      <c r="U8" s="14"/>
      <c r="V8" s="97" t="s">
        <v>57</v>
      </c>
      <c r="W8" s="20"/>
      <c r="AC8" s="3"/>
      <c r="AE8" s="14"/>
      <c r="AF8" s="14"/>
      <c r="AG8" s="14"/>
      <c r="AH8" s="14"/>
      <c r="AI8" s="14"/>
      <c r="AJ8" s="14"/>
    </row>
    <row r="9" spans="2:36" x14ac:dyDescent="0.25">
      <c r="B9" s="13">
        <v>4</v>
      </c>
      <c r="C9" s="14">
        <v>780</v>
      </c>
      <c r="D9" s="14">
        <v>1950</v>
      </c>
      <c r="E9" s="14">
        <v>3120</v>
      </c>
      <c r="F9" s="14"/>
      <c r="G9" s="14"/>
      <c r="H9" s="14"/>
      <c r="I9" s="20"/>
      <c r="J9" s="51">
        <v>7200</v>
      </c>
      <c r="K9" s="52">
        <v>12.000000357627869</v>
      </c>
      <c r="L9" s="17">
        <v>0.52083333333333337</v>
      </c>
      <c r="M9" s="53">
        <f>E32/J9</f>
        <v>0.65</v>
      </c>
      <c r="N9" s="54">
        <v>0.65</v>
      </c>
      <c r="P9" s="13">
        <v>4</v>
      </c>
      <c r="Q9" s="14">
        <v>2340</v>
      </c>
      <c r="R9" s="14">
        <v>3120</v>
      </c>
      <c r="S9" s="14">
        <v>3900</v>
      </c>
      <c r="T9" s="14"/>
      <c r="U9" s="14"/>
      <c r="V9" s="14"/>
      <c r="W9" s="20"/>
      <c r="AC9" s="3"/>
      <c r="AE9" s="14"/>
      <c r="AF9" s="14"/>
      <c r="AG9" s="14"/>
      <c r="AH9" s="14"/>
      <c r="AI9" s="14"/>
      <c r="AJ9" s="14"/>
    </row>
    <row r="10" spans="2:36" x14ac:dyDescent="0.25">
      <c r="B10" s="13">
        <v>5</v>
      </c>
      <c r="C10" s="100">
        <v>840</v>
      </c>
      <c r="D10" s="100">
        <v>2100</v>
      </c>
      <c r="E10" s="14"/>
      <c r="F10" s="97"/>
      <c r="G10" s="14"/>
      <c r="H10" s="97" t="s">
        <v>57</v>
      </c>
      <c r="I10" s="14"/>
      <c r="J10" s="51">
        <v>7200</v>
      </c>
      <c r="K10" s="52">
        <v>12.000000357627869</v>
      </c>
      <c r="L10" s="17">
        <v>0.59166666666666667</v>
      </c>
      <c r="M10" s="53">
        <f>D32/J10</f>
        <v>0.70000000000000018</v>
      </c>
      <c r="N10" s="104">
        <v>0.7</v>
      </c>
      <c r="P10" s="13">
        <v>5</v>
      </c>
      <c r="Q10" s="100">
        <v>2520</v>
      </c>
      <c r="R10" s="100">
        <v>3360</v>
      </c>
      <c r="S10" s="14"/>
      <c r="T10" s="14"/>
      <c r="U10" s="14"/>
      <c r="V10" s="97" t="s">
        <v>57</v>
      </c>
      <c r="W10" s="14"/>
      <c r="AC10" s="3"/>
      <c r="AE10" s="14"/>
      <c r="AF10" s="14"/>
      <c r="AG10" s="14"/>
      <c r="AH10" s="14"/>
      <c r="AI10" s="14"/>
      <c r="AJ10" s="14"/>
    </row>
    <row r="11" spans="2:36" x14ac:dyDescent="0.25">
      <c r="B11" s="13">
        <v>6</v>
      </c>
      <c r="C11" s="14">
        <v>840</v>
      </c>
      <c r="D11" s="14"/>
      <c r="E11" s="14"/>
      <c r="F11" s="14"/>
      <c r="G11" s="14"/>
      <c r="H11" s="14"/>
      <c r="I11" s="14"/>
      <c r="J11" s="55">
        <v>7200</v>
      </c>
      <c r="K11" s="56">
        <v>12.000000357627869</v>
      </c>
      <c r="L11" s="57">
        <v>0.66249999999999998</v>
      </c>
      <c r="M11" s="58">
        <f>C32/J11</f>
        <v>0.70000000000000018</v>
      </c>
      <c r="N11" s="59">
        <v>0.7</v>
      </c>
      <c r="P11" s="13">
        <v>6</v>
      </c>
      <c r="Q11" s="14">
        <v>2520</v>
      </c>
      <c r="R11" s="14"/>
      <c r="S11" s="14"/>
      <c r="T11" s="14"/>
      <c r="U11" s="14"/>
      <c r="V11" s="14"/>
      <c r="W11" s="14"/>
      <c r="AC11" s="3"/>
      <c r="AE11" s="14"/>
      <c r="AF11" s="14"/>
      <c r="AG11" s="14"/>
      <c r="AH11" s="14"/>
      <c r="AI11" s="14"/>
      <c r="AJ11" s="14"/>
    </row>
    <row r="12" spans="2:36" x14ac:dyDescent="0.25">
      <c r="B12" s="13"/>
      <c r="C12" s="14"/>
      <c r="D12" s="14"/>
      <c r="E12" s="14"/>
      <c r="F12" s="14"/>
      <c r="G12" s="14"/>
      <c r="H12" s="14"/>
      <c r="I12" s="14"/>
      <c r="J12" s="15"/>
      <c r="K12" s="16"/>
      <c r="L12" s="17"/>
      <c r="M12" s="17"/>
      <c r="N12" s="17"/>
      <c r="P12" s="13"/>
      <c r="Q12" s="14"/>
      <c r="R12" s="14"/>
      <c r="S12" s="14"/>
      <c r="T12" s="14"/>
      <c r="U12" s="14"/>
      <c r="V12" s="14"/>
      <c r="W12" s="14"/>
      <c r="AC12" s="3"/>
      <c r="AE12" s="14"/>
      <c r="AF12" s="14"/>
      <c r="AG12" s="14"/>
      <c r="AH12" s="14"/>
      <c r="AI12" s="14"/>
      <c r="AJ12" s="14"/>
    </row>
    <row r="13" spans="2:36" x14ac:dyDescent="0.25">
      <c r="J13" s="39" t="s">
        <v>28</v>
      </c>
      <c r="K13" s="40"/>
      <c r="L13" s="40"/>
      <c r="M13" s="78" t="s">
        <v>0</v>
      </c>
      <c r="N13" s="79" t="s">
        <v>1</v>
      </c>
      <c r="AC13" s="3"/>
    </row>
    <row r="14" spans="2:36" x14ac:dyDescent="0.25">
      <c r="B14" s="18" t="s">
        <v>11</v>
      </c>
      <c r="C14" s="8" t="s">
        <v>12</v>
      </c>
      <c r="D14" s="19"/>
      <c r="E14" s="19"/>
      <c r="F14" s="9" t="s">
        <v>13</v>
      </c>
      <c r="G14" s="9"/>
      <c r="H14" s="19"/>
      <c r="I14" s="20"/>
      <c r="J14" s="70" t="s">
        <v>5</v>
      </c>
      <c r="K14" s="71" t="s">
        <v>5</v>
      </c>
      <c r="L14" s="71" t="s">
        <v>5</v>
      </c>
      <c r="M14" s="72" t="s">
        <v>6</v>
      </c>
      <c r="N14" s="73" t="s">
        <v>6</v>
      </c>
      <c r="P14" s="80" t="s">
        <v>11</v>
      </c>
      <c r="Q14" s="81" t="s">
        <v>29</v>
      </c>
      <c r="R14" s="82"/>
      <c r="S14" s="82"/>
      <c r="T14" s="83" t="s">
        <v>13</v>
      </c>
      <c r="U14" s="83"/>
      <c r="V14" s="82"/>
      <c r="W14" s="20"/>
      <c r="AC14" s="3"/>
    </row>
    <row r="15" spans="2:36" x14ac:dyDescent="0.25">
      <c r="B15" s="10" t="s">
        <v>6</v>
      </c>
      <c r="C15" s="60" t="s">
        <v>43</v>
      </c>
      <c r="D15" s="60" t="s">
        <v>44</v>
      </c>
      <c r="E15" s="60" t="s">
        <v>45</v>
      </c>
      <c r="F15" s="60" t="s">
        <v>46</v>
      </c>
      <c r="G15" s="60" t="s">
        <v>47</v>
      </c>
      <c r="H15" s="60" t="s">
        <v>14</v>
      </c>
      <c r="I15" s="20"/>
      <c r="J15" s="74" t="s">
        <v>7</v>
      </c>
      <c r="K15" s="75" t="s">
        <v>8</v>
      </c>
      <c r="L15" s="75" t="s">
        <v>30</v>
      </c>
      <c r="M15" s="76" t="s">
        <v>10</v>
      </c>
      <c r="N15" s="77" t="s">
        <v>10</v>
      </c>
      <c r="P15" s="84" t="s">
        <v>6</v>
      </c>
      <c r="Q15" s="85" t="s">
        <v>43</v>
      </c>
      <c r="R15" s="85" t="s">
        <v>44</v>
      </c>
      <c r="S15" s="85" t="s">
        <v>45</v>
      </c>
      <c r="T15" s="85" t="s">
        <v>46</v>
      </c>
      <c r="U15" s="85" t="s">
        <v>47</v>
      </c>
      <c r="V15" s="85" t="s">
        <v>14</v>
      </c>
      <c r="W15" s="20"/>
      <c r="AC15" s="3"/>
    </row>
    <row r="16" spans="2:36" x14ac:dyDescent="0.25">
      <c r="B16" s="13">
        <v>1</v>
      </c>
      <c r="C16" s="20">
        <f>D6/C6</f>
        <v>2.5</v>
      </c>
      <c r="D16" s="20">
        <f t="shared" ref="D16:F19" si="0">E6/D6</f>
        <v>1.6</v>
      </c>
      <c r="E16" s="20">
        <f t="shared" si="0"/>
        <v>1.25</v>
      </c>
      <c r="F16" s="20">
        <f t="shared" si="0"/>
        <v>1.1000000000000001</v>
      </c>
      <c r="G16" s="20">
        <f>H6/G6</f>
        <v>1.0909090909090908</v>
      </c>
      <c r="H16" s="20"/>
      <c r="I16" s="20"/>
      <c r="J16" s="51">
        <v>7200</v>
      </c>
      <c r="K16" s="52">
        <v>12.000000357627869</v>
      </c>
      <c r="L16" s="17">
        <v>0.3</v>
      </c>
      <c r="M16" s="53">
        <f>V32/J16</f>
        <v>0.6</v>
      </c>
      <c r="N16" s="54">
        <v>0.6</v>
      </c>
      <c r="P16" s="13">
        <v>1</v>
      </c>
      <c r="Q16" s="20">
        <f>R6/Q6</f>
        <v>1.3333333333333333</v>
      </c>
      <c r="R16" s="20">
        <f t="shared" ref="R16:T19" si="1">S6/R6</f>
        <v>1.25</v>
      </c>
      <c r="S16" s="20">
        <f t="shared" si="1"/>
        <v>1.1000000000000001</v>
      </c>
      <c r="T16" s="20">
        <f t="shared" si="1"/>
        <v>1.0909090909090908</v>
      </c>
      <c r="U16" s="20">
        <f>V6/U6</f>
        <v>1</v>
      </c>
      <c r="V16" s="20"/>
      <c r="W16" s="20"/>
      <c r="AC16" s="3"/>
    </row>
    <row r="17" spans="2:29" x14ac:dyDescent="0.25">
      <c r="B17" s="13">
        <v>2</v>
      </c>
      <c r="C17" s="20">
        <f>D7/C7</f>
        <v>2.5</v>
      </c>
      <c r="D17" s="20">
        <f t="shared" si="0"/>
        <v>1.6</v>
      </c>
      <c r="E17" s="20">
        <f t="shared" si="0"/>
        <v>1.25</v>
      </c>
      <c r="F17" s="20">
        <f t="shared" si="0"/>
        <v>1.1000000000000001</v>
      </c>
      <c r="G17" s="20"/>
      <c r="H17" s="20"/>
      <c r="I17" s="20"/>
      <c r="J17" s="51">
        <v>7200</v>
      </c>
      <c r="K17" s="52">
        <v>12.000000357627869</v>
      </c>
      <c r="L17" s="17">
        <v>0.4</v>
      </c>
      <c r="M17" s="53">
        <f>U32/J17</f>
        <v>0.6</v>
      </c>
      <c r="N17" s="54">
        <v>0.6</v>
      </c>
      <c r="P17" s="13">
        <v>2</v>
      </c>
      <c r="Q17" s="20">
        <f>R7/Q7</f>
        <v>1.3333333333333333</v>
      </c>
      <c r="R17" s="20">
        <f t="shared" si="1"/>
        <v>1.25</v>
      </c>
      <c r="S17" s="20">
        <f t="shared" si="1"/>
        <v>1.1000000000000001</v>
      </c>
      <c r="T17" s="20">
        <f t="shared" si="1"/>
        <v>1.0909090909090908</v>
      </c>
      <c r="U17" s="20"/>
      <c r="V17" s="20"/>
      <c r="W17" s="20"/>
      <c r="AC17" s="3"/>
    </row>
    <row r="18" spans="2:29" x14ac:dyDescent="0.25">
      <c r="B18" s="13">
        <v>3</v>
      </c>
      <c r="C18" s="20">
        <f>D8/C8</f>
        <v>2.5</v>
      </c>
      <c r="D18" s="20">
        <f t="shared" si="0"/>
        <v>1.6</v>
      </c>
      <c r="E18" s="20">
        <f t="shared" si="0"/>
        <v>1.25</v>
      </c>
      <c r="F18" s="20"/>
      <c r="G18" s="20"/>
      <c r="H18" s="20"/>
      <c r="I18" s="20"/>
      <c r="J18" s="51">
        <v>7200</v>
      </c>
      <c r="K18" s="52">
        <v>12.000000357627869</v>
      </c>
      <c r="L18" s="17">
        <v>0.52500000000000002</v>
      </c>
      <c r="M18" s="53">
        <f>T32/J18</f>
        <v>0.65</v>
      </c>
      <c r="N18" s="104">
        <v>0.65</v>
      </c>
      <c r="P18" s="13">
        <v>3</v>
      </c>
      <c r="Q18" s="20">
        <f>R8/Q8</f>
        <v>1.3333333333333333</v>
      </c>
      <c r="R18" s="20">
        <f t="shared" si="1"/>
        <v>1.25</v>
      </c>
      <c r="S18" s="20">
        <f t="shared" si="1"/>
        <v>1.1000000000000001</v>
      </c>
      <c r="T18" s="20"/>
      <c r="U18" s="20"/>
      <c r="V18" s="20"/>
      <c r="W18" s="20"/>
      <c r="AC18" s="3"/>
    </row>
    <row r="19" spans="2:29" x14ac:dyDescent="0.25">
      <c r="B19" s="13">
        <v>4</v>
      </c>
      <c r="C19" s="20">
        <f>D9/C9</f>
        <v>2.5</v>
      </c>
      <c r="D19" s="20">
        <f t="shared" si="0"/>
        <v>1.6</v>
      </c>
      <c r="E19" s="20"/>
      <c r="F19" s="101" t="s">
        <v>58</v>
      </c>
      <c r="G19" s="102"/>
      <c r="H19" s="102"/>
      <c r="I19" s="20"/>
      <c r="J19" s="51">
        <v>7200</v>
      </c>
      <c r="K19" s="52">
        <v>12.000000357627869</v>
      </c>
      <c r="L19" s="17">
        <v>0.58333333333333337</v>
      </c>
      <c r="M19" s="53">
        <f>S32/J19</f>
        <v>0.65</v>
      </c>
      <c r="N19" s="54">
        <v>0.65</v>
      </c>
      <c r="P19" s="13">
        <v>4</v>
      </c>
      <c r="Q19" s="20">
        <f>R9/Q9</f>
        <v>1.3333333333333333</v>
      </c>
      <c r="R19" s="20">
        <f t="shared" si="1"/>
        <v>1.25</v>
      </c>
      <c r="S19" s="20"/>
      <c r="T19" s="101" t="s">
        <v>58</v>
      </c>
      <c r="U19" s="20"/>
      <c r="V19" s="20"/>
      <c r="W19" s="20"/>
      <c r="AC19" s="3"/>
    </row>
    <row r="20" spans="2:29" x14ac:dyDescent="0.25">
      <c r="B20" s="13">
        <v>5</v>
      </c>
      <c r="C20" s="20">
        <f>D10/C10</f>
        <v>2.5</v>
      </c>
      <c r="D20" s="20"/>
      <c r="E20" s="26"/>
      <c r="F20" s="101" t="s">
        <v>59</v>
      </c>
      <c r="G20" s="102"/>
      <c r="H20" s="102"/>
      <c r="I20" s="20"/>
      <c r="J20" s="51">
        <v>7200</v>
      </c>
      <c r="K20" s="52">
        <v>12.000000357627869</v>
      </c>
      <c r="L20" s="17">
        <v>0.66666666666666663</v>
      </c>
      <c r="M20" s="53">
        <f>R32/J20</f>
        <v>0.7</v>
      </c>
      <c r="N20" s="104">
        <v>0.7</v>
      </c>
      <c r="P20" s="13">
        <v>5</v>
      </c>
      <c r="Q20" s="20">
        <f>R10/Q10</f>
        <v>1.3333333333333333</v>
      </c>
      <c r="R20" s="20"/>
      <c r="S20" s="20"/>
      <c r="T20" s="101" t="s">
        <v>59</v>
      </c>
      <c r="U20" s="20"/>
      <c r="V20" s="20"/>
      <c r="W20" s="20"/>
      <c r="AC20" s="3"/>
    </row>
    <row r="21" spans="2:29" x14ac:dyDescent="0.25">
      <c r="B21" s="13">
        <v>6</v>
      </c>
      <c r="C21" s="20"/>
      <c r="D21" s="26"/>
      <c r="E21" s="20"/>
      <c r="F21" s="20"/>
      <c r="G21" s="20"/>
      <c r="H21" s="20"/>
      <c r="I21" s="20"/>
      <c r="J21" s="55">
        <v>7200</v>
      </c>
      <c r="K21" s="56">
        <v>12.000000357627869</v>
      </c>
      <c r="L21" s="57">
        <v>0.6791666666666667</v>
      </c>
      <c r="M21" s="58">
        <f>Q32/J21</f>
        <v>0.7</v>
      </c>
      <c r="N21" s="59">
        <v>0.7</v>
      </c>
      <c r="P21" s="13">
        <v>6</v>
      </c>
      <c r="Q21" s="20"/>
      <c r="R21" s="20"/>
      <c r="S21" s="20"/>
      <c r="T21" s="20"/>
      <c r="U21" s="20"/>
      <c r="V21" s="20"/>
      <c r="W21" s="20"/>
      <c r="AC21" s="3"/>
    </row>
    <row r="22" spans="2:29" x14ac:dyDescent="0.25">
      <c r="C22" s="21"/>
      <c r="Q22" s="21"/>
      <c r="AC22" s="3"/>
    </row>
    <row r="23" spans="2:29" x14ac:dyDescent="0.25">
      <c r="B23" t="s">
        <v>15</v>
      </c>
      <c r="C23" s="61">
        <f>AVERAGE(C16:C21)</f>
        <v>2.5</v>
      </c>
      <c r="D23" s="61">
        <f>AVERAGE(D16:D21)</f>
        <v>1.6</v>
      </c>
      <c r="E23" s="61">
        <f>AVERAGE(E16:E21)</f>
        <v>1.25</v>
      </c>
      <c r="F23" s="61">
        <f>AVERAGE(F16:F21)</f>
        <v>1.1000000000000001</v>
      </c>
      <c r="G23" s="61">
        <f>AVERAGE(G16:G21)</f>
        <v>1.0909090909090908</v>
      </c>
      <c r="H23" s="21"/>
      <c r="I23" s="21"/>
      <c r="J23" s="62" t="s">
        <v>48</v>
      </c>
      <c r="K23" s="63"/>
      <c r="L23" s="63"/>
      <c r="M23" s="63"/>
      <c r="N23" s="64"/>
      <c r="P23" t="s">
        <v>15</v>
      </c>
      <c r="Q23" s="88">
        <f>AVERAGE(Q16:Q21)</f>
        <v>1.3333333333333333</v>
      </c>
      <c r="R23" s="88">
        <f>AVERAGE(R16:R21)</f>
        <v>1.25</v>
      </c>
      <c r="S23" s="88">
        <f>AVERAGE(S16:S21)</f>
        <v>1.1000000000000001</v>
      </c>
      <c r="T23" s="88">
        <f>AVERAGE(T16:T21)</f>
        <v>1.0909090909090908</v>
      </c>
      <c r="U23" s="88">
        <f>AVERAGE(U16:U21)</f>
        <v>1</v>
      </c>
      <c r="V23" s="21"/>
      <c r="W23" s="21"/>
      <c r="AC23" s="3"/>
    </row>
    <row r="24" spans="2:29" x14ac:dyDescent="0.25">
      <c r="B24" t="s">
        <v>19</v>
      </c>
      <c r="C24" s="21">
        <f>SUM(D6:D10)/SUM(C6:C10)</f>
        <v>2.5</v>
      </c>
      <c r="D24" s="21">
        <f>SUM(E6:E9)/SUM(D6:D9)</f>
        <v>1.6</v>
      </c>
      <c r="E24" s="21">
        <f>SUM(F6:F8)/SUM(E6:E8)</f>
        <v>1.25</v>
      </c>
      <c r="F24" s="21">
        <f>SUM(G6:G7)/SUM(F6:F7)</f>
        <v>1.1000000000000001</v>
      </c>
      <c r="G24" s="21">
        <f>SUM(H6:H6)/SUM(G6:G6)</f>
        <v>1.0909090909090908</v>
      </c>
      <c r="H24" s="21"/>
      <c r="I24" s="21"/>
      <c r="J24" s="65" t="s">
        <v>32</v>
      </c>
      <c r="K24" s="23"/>
      <c r="L24" s="92" t="s">
        <v>72</v>
      </c>
      <c r="M24" s="23"/>
      <c r="N24" s="24"/>
      <c r="P24" t="s">
        <v>19</v>
      </c>
      <c r="Q24" s="21">
        <f>SUM(R6:R10)/SUM(Q6:Q10)</f>
        <v>1.3333333333333333</v>
      </c>
      <c r="R24" s="21">
        <f>SUM(S6:S9)/SUM(R6:R9)</f>
        <v>1.25</v>
      </c>
      <c r="S24" s="21">
        <f>SUM(T6:T8)/SUM(S6:S8)</f>
        <v>1.1000000000000001</v>
      </c>
      <c r="T24" s="21">
        <f>SUM(U6:U7)/SUM(T6:T7)</f>
        <v>1.0909090909090908</v>
      </c>
      <c r="U24" s="21">
        <f>SUM(V6:V6)/SUM(U6:U6)</f>
        <v>1</v>
      </c>
      <c r="V24" s="21"/>
      <c r="W24" s="21"/>
      <c r="AC24" s="3"/>
    </row>
    <row r="25" spans="2:29" x14ac:dyDescent="0.25">
      <c r="B25" t="s">
        <v>16</v>
      </c>
      <c r="C25" s="21">
        <f>MEDIAN(C16:C21)</f>
        <v>2.5</v>
      </c>
      <c r="D25" s="21">
        <f>MEDIAN(D16:D21)</f>
        <v>1.6</v>
      </c>
      <c r="E25" s="21">
        <f>MEDIAN(E16:E21)</f>
        <v>1.25</v>
      </c>
      <c r="F25" s="21">
        <f>MEDIAN(F16:F21)</f>
        <v>1.1000000000000001</v>
      </c>
      <c r="G25" s="21">
        <f>MEDIAN(G16:G21)</f>
        <v>1.0909090909090908</v>
      </c>
      <c r="H25" s="21"/>
      <c r="I25" s="21"/>
      <c r="J25" s="65" t="s">
        <v>33</v>
      </c>
      <c r="K25" s="23"/>
      <c r="L25" s="93" t="s">
        <v>71</v>
      </c>
      <c r="M25" s="23"/>
      <c r="N25" s="24"/>
      <c r="P25" t="s">
        <v>16</v>
      </c>
      <c r="Q25" s="21">
        <f>MEDIAN(Q16:Q21)</f>
        <v>1.3333333333333333</v>
      </c>
      <c r="R25" s="21">
        <f>MEDIAN(R16:R21)</f>
        <v>1.25</v>
      </c>
      <c r="S25" s="21">
        <f>MEDIAN(S16:S21)</f>
        <v>1.1000000000000001</v>
      </c>
      <c r="T25" s="21">
        <f>MEDIAN(T16:T21)</f>
        <v>1.0909090909090908</v>
      </c>
      <c r="U25" s="21">
        <f>MEDIAN(U16:U21)</f>
        <v>1</v>
      </c>
      <c r="V25" s="21"/>
      <c r="W25" s="21"/>
      <c r="AC25" s="3"/>
    </row>
    <row r="26" spans="2:29" x14ac:dyDescent="0.25">
      <c r="B26" t="s">
        <v>17</v>
      </c>
      <c r="C26" s="21">
        <f>IFERROR((SUM(C16:C21)-MIN(C16:C21)-MAX(C16:C21))/(COUNT(C16:C21)-2),"")</f>
        <v>2.5</v>
      </c>
      <c r="D26" s="21">
        <f>IFERROR((SUM(D16:D21)-MIN(D16:D21)-MAX(D16:D21))/(COUNT(D16:D21)-2),"")</f>
        <v>1.6000000000000003</v>
      </c>
      <c r="E26" s="21">
        <f>IFERROR((SUM(E16:E21)-MIN(E16:E21)-MAX(E16:E21))/(COUNT(E16:E21)-2),"")</f>
        <v>1.25</v>
      </c>
      <c r="F26" s="21" t="str">
        <f>IFERROR((SUM(F16:F21)-MIN(F16:F21)-MAX(F16:F21))/(COUNT(F16:F21)-2),"")</f>
        <v/>
      </c>
      <c r="G26" s="21"/>
      <c r="H26" s="21"/>
      <c r="I26" s="21"/>
      <c r="J26" s="22"/>
      <c r="K26" s="23"/>
      <c r="L26" s="23"/>
      <c r="M26" s="23"/>
      <c r="N26" s="24"/>
      <c r="P26" t="s">
        <v>17</v>
      </c>
      <c r="Q26" s="21">
        <f>IFERROR((SUM(Q16:Q21)-MIN(Q16:Q21)-MAX(Q16:Q21))/(COUNT(Q16:Q21)-2),"")</f>
        <v>1.3333333333333333</v>
      </c>
      <c r="R26" s="21">
        <f>IFERROR((SUM(R16:R21)-MIN(R16:R21)-MAX(R16:R21))/(COUNT(R16:R21)-2),"")</f>
        <v>1.25</v>
      </c>
      <c r="S26" s="21">
        <f>IFERROR((SUM(S16:S21)-MIN(S16:S21)-MAX(S16:S21))/(COUNT(S16:S21)-2),"")</f>
        <v>1.1000000000000001</v>
      </c>
      <c r="T26" s="21" t="str">
        <f>IFERROR((SUM(T16:T21)-MIN(T16:T21)-MAX(T16:T21))/(COUNT(T16:T21)-2),"")</f>
        <v/>
      </c>
      <c r="U26" s="21"/>
      <c r="V26" s="21"/>
      <c r="W26" s="21"/>
      <c r="AC26" s="3"/>
    </row>
    <row r="27" spans="2:29" x14ac:dyDescent="0.25">
      <c r="B27" t="s">
        <v>18</v>
      </c>
      <c r="C27" s="21">
        <f>AVERAGE(C18:C20)</f>
        <v>2.5</v>
      </c>
      <c r="D27" s="21">
        <f>AVERAGE(D17:D19)</f>
        <v>1.6000000000000003</v>
      </c>
      <c r="E27" s="21">
        <f>AVERAGE(E16:E18)</f>
        <v>1.25</v>
      </c>
      <c r="F27" s="21"/>
      <c r="G27" s="21"/>
      <c r="H27" s="21"/>
      <c r="I27" s="21"/>
      <c r="J27" s="66" t="s">
        <v>34</v>
      </c>
      <c r="K27" s="67"/>
      <c r="L27" s="67"/>
      <c r="M27" s="67"/>
      <c r="N27" s="68"/>
      <c r="P27" t="s">
        <v>18</v>
      </c>
      <c r="Q27" s="21">
        <f>AVERAGE(Q18:Q20)</f>
        <v>1.3333333333333333</v>
      </c>
      <c r="R27" s="21">
        <f>AVERAGE(R17:R19)</f>
        <v>1.25</v>
      </c>
      <c r="S27" s="21">
        <f>AVERAGE(S16:S18)</f>
        <v>1.1000000000000001</v>
      </c>
      <c r="T27" s="21"/>
      <c r="U27" s="21"/>
      <c r="V27" s="21"/>
      <c r="W27" s="21"/>
      <c r="AC27" s="3"/>
    </row>
    <row r="28" spans="2:29" x14ac:dyDescent="0.25">
      <c r="J28" s="65" t="s">
        <v>35</v>
      </c>
      <c r="K28" s="23"/>
      <c r="L28" s="93" t="s">
        <v>36</v>
      </c>
      <c r="M28" s="23"/>
      <c r="N28" s="24"/>
      <c r="AC28" s="3"/>
    </row>
    <row r="29" spans="2:29" x14ac:dyDescent="0.25">
      <c r="B29" s="27" t="s">
        <v>20</v>
      </c>
      <c r="C29" s="28">
        <f>C23</f>
        <v>2.5</v>
      </c>
      <c r="D29" s="29">
        <f>D23</f>
        <v>1.6</v>
      </c>
      <c r="E29" s="29">
        <f>E23</f>
        <v>1.25</v>
      </c>
      <c r="F29" s="29">
        <f>F23</f>
        <v>1.1000000000000001</v>
      </c>
      <c r="G29" s="30">
        <f>G23</f>
        <v>1.0909090909090908</v>
      </c>
      <c r="H29" s="31"/>
      <c r="I29" s="31"/>
      <c r="J29" s="65" t="s">
        <v>37</v>
      </c>
      <c r="K29" s="23"/>
      <c r="L29" s="93" t="s">
        <v>36</v>
      </c>
      <c r="M29" s="23"/>
      <c r="N29" s="24"/>
      <c r="P29" s="27" t="s">
        <v>20</v>
      </c>
      <c r="Q29" s="89">
        <f>Q23</f>
        <v>1.3333333333333333</v>
      </c>
      <c r="R29" s="90">
        <f>R23</f>
        <v>1.25</v>
      </c>
      <c r="S29" s="90">
        <f>S23</f>
        <v>1.1000000000000001</v>
      </c>
      <c r="T29" s="90">
        <f>T23</f>
        <v>1.0909090909090908</v>
      </c>
      <c r="U29" s="91">
        <f>U23</f>
        <v>1</v>
      </c>
      <c r="V29" s="31"/>
      <c r="W29" s="31"/>
      <c r="AC29" s="3"/>
    </row>
    <row r="30" spans="2:29" x14ac:dyDescent="0.25">
      <c r="B30" s="32" t="s">
        <v>21</v>
      </c>
      <c r="C30" s="21">
        <f>D30*C29</f>
        <v>6.0000000000000009</v>
      </c>
      <c r="D30" s="21">
        <f>E30*D29</f>
        <v>2.4000000000000004</v>
      </c>
      <c r="E30" s="21">
        <f>F30*E29</f>
        <v>1.5</v>
      </c>
      <c r="F30" s="21">
        <f>G30*F29</f>
        <v>1.2</v>
      </c>
      <c r="G30" s="21">
        <f>H30*G29</f>
        <v>1.0909090909090908</v>
      </c>
      <c r="H30" s="26">
        <v>1</v>
      </c>
      <c r="I30" s="21"/>
      <c r="J30" s="22"/>
      <c r="K30" s="23"/>
      <c r="L30" s="23"/>
      <c r="M30" s="23"/>
      <c r="N30" s="24"/>
      <c r="P30" s="32" t="s">
        <v>21</v>
      </c>
      <c r="Q30" s="21">
        <f>R30*Q29</f>
        <v>2</v>
      </c>
      <c r="R30" s="21">
        <f>S30*R29</f>
        <v>1.5</v>
      </c>
      <c r="S30" s="21">
        <f>T30*S29</f>
        <v>1.2</v>
      </c>
      <c r="T30" s="21">
        <f>U30*T29</f>
        <v>1.0909090909090908</v>
      </c>
      <c r="U30" s="21">
        <f>V30*U29</f>
        <v>1</v>
      </c>
      <c r="V30" s="26">
        <v>1</v>
      </c>
      <c r="W30" s="21"/>
      <c r="AC30" s="3"/>
    </row>
    <row r="31" spans="2:29" x14ac:dyDescent="0.25">
      <c r="B31" s="33" t="s">
        <v>22</v>
      </c>
      <c r="J31" s="22"/>
      <c r="K31" s="23"/>
      <c r="L31" s="23"/>
      <c r="M31" s="23"/>
      <c r="N31" s="24"/>
      <c r="P31" s="33" t="s">
        <v>22</v>
      </c>
      <c r="AC31" s="3"/>
    </row>
    <row r="32" spans="2:29" x14ac:dyDescent="0.25">
      <c r="B32" t="s">
        <v>23</v>
      </c>
      <c r="C32" s="14">
        <f>C30*C11</f>
        <v>5040.0000000000009</v>
      </c>
      <c r="D32" s="14">
        <f>D30*D10</f>
        <v>5040.0000000000009</v>
      </c>
      <c r="E32" s="14">
        <f>E30*E9</f>
        <v>4680</v>
      </c>
      <c r="F32" s="14">
        <f>F30*F8</f>
        <v>4680</v>
      </c>
      <c r="G32" s="14">
        <f>G30*G7</f>
        <v>4320</v>
      </c>
      <c r="H32" s="14">
        <f>H30*H6</f>
        <v>4320</v>
      </c>
      <c r="I32" s="34"/>
      <c r="J32" s="22"/>
      <c r="K32" s="23"/>
      <c r="L32" s="23"/>
      <c r="M32" s="23"/>
      <c r="N32" s="24"/>
      <c r="P32" t="s">
        <v>23</v>
      </c>
      <c r="Q32" s="14">
        <f>Q30*Q11</f>
        <v>5040</v>
      </c>
      <c r="R32" s="14">
        <f>R30*R10</f>
        <v>5040</v>
      </c>
      <c r="S32" s="14">
        <f>S30*S9</f>
        <v>4680</v>
      </c>
      <c r="T32" s="14">
        <f>T30*T8</f>
        <v>4680</v>
      </c>
      <c r="U32" s="14">
        <f>U30*U7</f>
        <v>4320</v>
      </c>
      <c r="V32" s="14">
        <f>V30*V6</f>
        <v>4320</v>
      </c>
      <c r="W32" s="34"/>
      <c r="AC32" s="3"/>
    </row>
    <row r="33" spans="2:29" x14ac:dyDescent="0.25">
      <c r="B33" s="35" t="s">
        <v>24</v>
      </c>
      <c r="C33" s="13">
        <v>6</v>
      </c>
      <c r="D33" s="13">
        <v>5</v>
      </c>
      <c r="E33" s="13">
        <v>4</v>
      </c>
      <c r="F33" s="13">
        <v>3</v>
      </c>
      <c r="G33" s="13">
        <v>2</v>
      </c>
      <c r="H33" s="13">
        <v>1</v>
      </c>
      <c r="I33" s="13"/>
      <c r="J33" s="69"/>
      <c r="K33" s="12"/>
      <c r="L33" s="12"/>
      <c r="M33" s="12"/>
      <c r="N33" s="25"/>
      <c r="P33" s="35" t="s">
        <v>24</v>
      </c>
      <c r="Q33" s="13">
        <v>6</v>
      </c>
      <c r="R33" s="13">
        <v>5</v>
      </c>
      <c r="S33" s="13">
        <v>4</v>
      </c>
      <c r="T33" s="13">
        <v>3</v>
      </c>
      <c r="U33" s="13">
        <v>2</v>
      </c>
      <c r="V33" s="13">
        <v>1</v>
      </c>
      <c r="W33" s="13"/>
      <c r="AC33" s="3"/>
    </row>
    <row r="34" spans="2:29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"/>
    </row>
  </sheetData>
  <conditionalFormatting sqref="M39:M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9:AA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C34"/>
  <sheetViews>
    <sheetView zoomScale="90" zoomScaleNormal="90" workbookViewId="0">
      <selection activeCell="B1" sqref="B1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29" x14ac:dyDescent="0.25">
      <c r="B1" s="1">
        <v>6</v>
      </c>
      <c r="C1" s="2" t="s">
        <v>38</v>
      </c>
      <c r="D1" s="3"/>
      <c r="E1" s="3"/>
      <c r="F1" s="4" t="s">
        <v>54</v>
      </c>
      <c r="G1" s="3"/>
      <c r="H1" s="3"/>
      <c r="J1" s="37" t="s">
        <v>25</v>
      </c>
      <c r="K1" s="38"/>
      <c r="L1" s="38"/>
      <c r="M1" s="38"/>
      <c r="N1" s="38"/>
      <c r="P1">
        <v>436</v>
      </c>
      <c r="Q1" t="s">
        <v>41</v>
      </c>
      <c r="Z1" s="3"/>
      <c r="AA1" s="3"/>
      <c r="AC1" s="3"/>
    </row>
    <row r="2" spans="2:29" x14ac:dyDescent="0.25">
      <c r="B2" s="6">
        <v>6</v>
      </c>
      <c r="C2" s="2" t="s">
        <v>39</v>
      </c>
      <c r="D2" s="3"/>
      <c r="E2" s="3"/>
      <c r="F2" s="4" t="s">
        <v>40</v>
      </c>
      <c r="G2" s="3"/>
      <c r="H2" s="3"/>
      <c r="N2" s="5"/>
      <c r="P2">
        <v>256</v>
      </c>
      <c r="Q2" t="s">
        <v>42</v>
      </c>
      <c r="AC2" s="3"/>
    </row>
    <row r="3" spans="2:29" x14ac:dyDescent="0.25">
      <c r="J3" s="39" t="s">
        <v>26</v>
      </c>
      <c r="K3" s="40"/>
      <c r="L3" s="40"/>
      <c r="M3" s="41" t="s">
        <v>0</v>
      </c>
      <c r="N3" s="42" t="s">
        <v>1</v>
      </c>
      <c r="AC3" s="3"/>
    </row>
    <row r="4" spans="2:29" x14ac:dyDescent="0.25">
      <c r="B4" s="7" t="s">
        <v>2</v>
      </c>
      <c r="C4" s="8" t="s">
        <v>3</v>
      </c>
      <c r="D4" s="9"/>
      <c r="E4" s="9" t="s">
        <v>4</v>
      </c>
      <c r="F4" s="9"/>
      <c r="G4" s="9"/>
      <c r="H4" s="9"/>
      <c r="I4" s="20"/>
      <c r="J4" s="43" t="s">
        <v>5</v>
      </c>
      <c r="K4" s="44" t="s">
        <v>5</v>
      </c>
      <c r="L4" s="44" t="s">
        <v>5</v>
      </c>
      <c r="M4" s="45" t="s">
        <v>6</v>
      </c>
      <c r="N4" s="46" t="s">
        <v>6</v>
      </c>
      <c r="P4" s="86" t="s">
        <v>2</v>
      </c>
      <c r="Q4" s="81" t="s">
        <v>27</v>
      </c>
      <c r="R4" s="83"/>
      <c r="S4" s="83" t="s">
        <v>4</v>
      </c>
      <c r="T4" s="83"/>
      <c r="U4" s="83"/>
      <c r="V4" s="83"/>
      <c r="W4" s="20"/>
      <c r="AC4" s="3"/>
    </row>
    <row r="5" spans="2:29" x14ac:dyDescent="0.25">
      <c r="B5" s="10" t="s">
        <v>6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20"/>
      <c r="J5" s="47" t="s">
        <v>7</v>
      </c>
      <c r="K5" s="48" t="s">
        <v>8</v>
      </c>
      <c r="L5" s="48" t="s">
        <v>9</v>
      </c>
      <c r="M5" s="49" t="s">
        <v>10</v>
      </c>
      <c r="N5" s="50" t="s">
        <v>10</v>
      </c>
      <c r="P5" s="84" t="s">
        <v>6</v>
      </c>
      <c r="Q5" s="87">
        <v>1</v>
      </c>
      <c r="R5" s="87">
        <v>2</v>
      </c>
      <c r="S5" s="87">
        <v>3</v>
      </c>
      <c r="T5" s="87">
        <v>4</v>
      </c>
      <c r="U5" s="87">
        <v>5</v>
      </c>
      <c r="V5" s="87">
        <v>6</v>
      </c>
      <c r="W5" s="20"/>
      <c r="AC5" s="3"/>
    </row>
    <row r="6" spans="2:29" x14ac:dyDescent="0.25">
      <c r="B6" s="13">
        <v>1</v>
      </c>
      <c r="C6" s="14">
        <v>720</v>
      </c>
      <c r="D6" s="14">
        <v>1800</v>
      </c>
      <c r="E6" s="14">
        <v>2880</v>
      </c>
      <c r="F6" s="14">
        <v>3600</v>
      </c>
      <c r="G6" s="14">
        <v>3960</v>
      </c>
      <c r="H6" s="14">
        <v>4320</v>
      </c>
      <c r="I6" s="20"/>
      <c r="J6" s="51">
        <v>7200</v>
      </c>
      <c r="K6" s="52">
        <v>12.000000357627869</v>
      </c>
      <c r="L6" s="17">
        <v>0.1</v>
      </c>
      <c r="M6" s="53">
        <f>H32/J6</f>
        <v>0.6</v>
      </c>
      <c r="N6" s="54">
        <v>0.6</v>
      </c>
      <c r="P6" s="13">
        <v>1</v>
      </c>
      <c r="Q6" s="14">
        <v>2160</v>
      </c>
      <c r="R6" s="14">
        <v>2880</v>
      </c>
      <c r="S6" s="14">
        <v>3600</v>
      </c>
      <c r="T6" s="98">
        <v>4032.0000305175781</v>
      </c>
      <c r="U6" s="98">
        <v>4392.0000305175781</v>
      </c>
      <c r="V6" s="98">
        <v>4320</v>
      </c>
      <c r="W6" s="20"/>
    </row>
    <row r="7" spans="2:29" x14ac:dyDescent="0.25">
      <c r="B7" s="13">
        <v>2</v>
      </c>
      <c r="C7" s="14">
        <v>720</v>
      </c>
      <c r="D7" s="14">
        <v>1800</v>
      </c>
      <c r="E7" s="14">
        <v>2880</v>
      </c>
      <c r="F7" s="14">
        <v>3600</v>
      </c>
      <c r="G7" s="14">
        <v>3960</v>
      </c>
      <c r="H7" s="14"/>
      <c r="I7" s="20"/>
      <c r="J7" s="51">
        <v>7200</v>
      </c>
      <c r="K7" s="52">
        <v>12.000000357627869</v>
      </c>
      <c r="L7" s="17">
        <v>0.25</v>
      </c>
      <c r="M7" s="53">
        <f>G32/J7</f>
        <v>0.6</v>
      </c>
      <c r="N7" s="54">
        <v>0.6</v>
      </c>
      <c r="P7" s="13">
        <v>2</v>
      </c>
      <c r="Q7" s="14">
        <v>2160</v>
      </c>
      <c r="R7" s="14">
        <v>2880</v>
      </c>
      <c r="S7" s="98">
        <v>3744.0000610351563</v>
      </c>
      <c r="T7" s="98">
        <v>4032.0000305175781</v>
      </c>
      <c r="U7" s="98">
        <v>4392.0000305175781</v>
      </c>
      <c r="V7" s="14"/>
      <c r="W7" s="20"/>
    </row>
    <row r="8" spans="2:29" x14ac:dyDescent="0.25">
      <c r="B8" s="13">
        <v>3</v>
      </c>
      <c r="C8" s="14">
        <v>720</v>
      </c>
      <c r="D8" s="14">
        <v>1800</v>
      </c>
      <c r="E8" s="14">
        <v>2880</v>
      </c>
      <c r="F8" s="14">
        <v>3600</v>
      </c>
      <c r="G8" s="14"/>
      <c r="H8" s="14"/>
      <c r="I8" s="20"/>
      <c r="J8" s="51">
        <v>7200</v>
      </c>
      <c r="K8" s="52">
        <v>12.000000357627869</v>
      </c>
      <c r="L8" s="17">
        <v>0.4</v>
      </c>
      <c r="M8" s="53">
        <f>F32/J8</f>
        <v>0.6</v>
      </c>
      <c r="N8" s="54">
        <v>0.6</v>
      </c>
      <c r="P8" s="13">
        <v>3</v>
      </c>
      <c r="Q8" s="14">
        <v>2160</v>
      </c>
      <c r="R8" s="98">
        <v>3024.0000610351562</v>
      </c>
      <c r="S8" s="98">
        <v>3744.0000610351563</v>
      </c>
      <c r="T8" s="98">
        <v>4032.0000305175781</v>
      </c>
      <c r="U8" s="14"/>
      <c r="V8" s="14"/>
      <c r="W8" s="20"/>
    </row>
    <row r="9" spans="2:29" x14ac:dyDescent="0.25">
      <c r="B9" s="13">
        <v>4</v>
      </c>
      <c r="C9" s="14">
        <v>720</v>
      </c>
      <c r="D9" s="14">
        <v>1800</v>
      </c>
      <c r="E9" s="14">
        <v>2880</v>
      </c>
      <c r="F9" s="14"/>
      <c r="G9" s="14"/>
      <c r="H9" s="14"/>
      <c r="I9" s="20"/>
      <c r="J9" s="51">
        <v>7200</v>
      </c>
      <c r="K9" s="52">
        <v>12.000000357627869</v>
      </c>
      <c r="L9" s="17">
        <v>0.5</v>
      </c>
      <c r="M9" s="53">
        <f>E32/J9</f>
        <v>0.6</v>
      </c>
      <c r="N9" s="54">
        <v>0.6</v>
      </c>
      <c r="P9" s="13">
        <v>4</v>
      </c>
      <c r="Q9" s="98">
        <v>2448.0001220703125</v>
      </c>
      <c r="R9" s="98">
        <v>3096.0000915527344</v>
      </c>
      <c r="S9" s="98">
        <v>3744.0000610351563</v>
      </c>
      <c r="T9" s="14"/>
      <c r="U9" s="14"/>
      <c r="V9" s="14"/>
      <c r="W9" s="20"/>
    </row>
    <row r="10" spans="2:29" x14ac:dyDescent="0.25">
      <c r="B10" s="13">
        <v>5</v>
      </c>
      <c r="C10" s="14">
        <v>720</v>
      </c>
      <c r="D10" s="14">
        <v>1800</v>
      </c>
      <c r="E10" s="14"/>
      <c r="F10" s="14"/>
      <c r="G10" s="14"/>
      <c r="H10" s="14"/>
      <c r="I10" s="14"/>
      <c r="J10" s="51">
        <v>7200</v>
      </c>
      <c r="K10" s="52">
        <v>12.000000357627869</v>
      </c>
      <c r="L10" s="17">
        <v>0.55000000000000004</v>
      </c>
      <c r="M10" s="53">
        <f>D32/J10</f>
        <v>0.60000000000000009</v>
      </c>
      <c r="N10" s="54">
        <v>0.6</v>
      </c>
      <c r="P10" s="13">
        <v>5</v>
      </c>
      <c r="Q10" s="98">
        <v>2448.0001220703125</v>
      </c>
      <c r="R10" s="98">
        <v>3096.0000915527344</v>
      </c>
      <c r="S10" s="14"/>
      <c r="T10" s="105" t="s">
        <v>65</v>
      </c>
      <c r="U10" s="14"/>
      <c r="V10" s="14"/>
      <c r="W10" s="14"/>
    </row>
    <row r="11" spans="2:29" x14ac:dyDescent="0.25">
      <c r="B11" s="13">
        <v>6</v>
      </c>
      <c r="C11" s="14">
        <v>720</v>
      </c>
      <c r="D11" s="14"/>
      <c r="E11" s="14"/>
      <c r="F11" s="14"/>
      <c r="G11" s="14"/>
      <c r="H11" s="14"/>
      <c r="I11" s="14"/>
      <c r="J11" s="55">
        <v>7200</v>
      </c>
      <c r="K11" s="56">
        <v>12.000000357627869</v>
      </c>
      <c r="L11" s="57">
        <v>0.6</v>
      </c>
      <c r="M11" s="58">
        <f>C32/J11</f>
        <v>0.60000000000000009</v>
      </c>
      <c r="N11" s="59">
        <v>0.6</v>
      </c>
      <c r="P11" s="13">
        <v>6</v>
      </c>
      <c r="Q11" s="98">
        <v>2448.0001220703125</v>
      </c>
      <c r="R11" s="14"/>
      <c r="S11" s="14"/>
      <c r="T11" s="105" t="s">
        <v>66</v>
      </c>
      <c r="U11" s="14"/>
      <c r="V11" s="14"/>
      <c r="W11" s="14"/>
    </row>
    <row r="12" spans="2:29" x14ac:dyDescent="0.25">
      <c r="B12" s="13"/>
      <c r="C12" s="14"/>
      <c r="D12" s="14"/>
      <c r="E12" s="14"/>
      <c r="F12" s="14"/>
      <c r="G12" s="14"/>
      <c r="H12" s="14"/>
      <c r="I12" s="14"/>
      <c r="J12" s="15"/>
      <c r="K12" s="16"/>
      <c r="L12" s="17"/>
      <c r="M12" s="17"/>
      <c r="N12" s="17"/>
      <c r="P12" s="13"/>
      <c r="Q12" s="14"/>
      <c r="R12" s="14"/>
      <c r="S12" s="14"/>
      <c r="T12" s="105" t="s">
        <v>67</v>
      </c>
      <c r="U12" s="14"/>
      <c r="V12" s="14"/>
      <c r="W12" s="14"/>
    </row>
    <row r="13" spans="2:29" x14ac:dyDescent="0.25">
      <c r="J13" s="39" t="s">
        <v>28</v>
      </c>
      <c r="K13" s="40"/>
      <c r="L13" s="40"/>
      <c r="M13" s="78" t="s">
        <v>0</v>
      </c>
      <c r="N13" s="79" t="s">
        <v>1</v>
      </c>
    </row>
    <row r="14" spans="2:29" x14ac:dyDescent="0.25">
      <c r="B14" s="18" t="s">
        <v>11</v>
      </c>
      <c r="C14" s="8" t="s">
        <v>12</v>
      </c>
      <c r="D14" s="19"/>
      <c r="E14" s="19"/>
      <c r="F14" s="9" t="s">
        <v>13</v>
      </c>
      <c r="G14" s="9"/>
      <c r="H14" s="19"/>
      <c r="I14" s="20"/>
      <c r="J14" s="70" t="s">
        <v>5</v>
      </c>
      <c r="K14" s="71" t="s">
        <v>5</v>
      </c>
      <c r="L14" s="71" t="s">
        <v>5</v>
      </c>
      <c r="M14" s="72" t="s">
        <v>6</v>
      </c>
      <c r="N14" s="73" t="s">
        <v>6</v>
      </c>
      <c r="P14" s="80" t="s">
        <v>11</v>
      </c>
      <c r="Q14" s="81" t="s">
        <v>29</v>
      </c>
      <c r="R14" s="82"/>
      <c r="S14" s="82"/>
      <c r="T14" s="83" t="s">
        <v>13</v>
      </c>
      <c r="U14" s="83"/>
      <c r="V14" s="82"/>
      <c r="W14" s="20"/>
    </row>
    <row r="15" spans="2:29" x14ac:dyDescent="0.25">
      <c r="B15" s="10" t="s">
        <v>6</v>
      </c>
      <c r="C15" s="60" t="s">
        <v>43</v>
      </c>
      <c r="D15" s="60" t="s">
        <v>44</v>
      </c>
      <c r="E15" s="60" t="s">
        <v>45</v>
      </c>
      <c r="F15" s="60" t="s">
        <v>46</v>
      </c>
      <c r="G15" s="60" t="s">
        <v>47</v>
      </c>
      <c r="H15" s="60" t="s">
        <v>14</v>
      </c>
      <c r="I15" s="20"/>
      <c r="J15" s="74" t="s">
        <v>7</v>
      </c>
      <c r="K15" s="75" t="s">
        <v>8</v>
      </c>
      <c r="L15" s="75" t="s">
        <v>30</v>
      </c>
      <c r="M15" s="76" t="s">
        <v>10</v>
      </c>
      <c r="N15" s="77" t="s">
        <v>10</v>
      </c>
      <c r="P15" s="84" t="s">
        <v>6</v>
      </c>
      <c r="Q15" s="85" t="s">
        <v>43</v>
      </c>
      <c r="R15" s="85" t="s">
        <v>44</v>
      </c>
      <c r="S15" s="85" t="s">
        <v>45</v>
      </c>
      <c r="T15" s="85" t="s">
        <v>46</v>
      </c>
      <c r="U15" s="85" t="s">
        <v>47</v>
      </c>
      <c r="V15" s="85" t="s">
        <v>14</v>
      </c>
      <c r="W15" s="20"/>
    </row>
    <row r="16" spans="2:29" x14ac:dyDescent="0.25">
      <c r="B16" s="13">
        <v>1</v>
      </c>
      <c r="C16" s="20">
        <f>D6/C6</f>
        <v>2.5</v>
      </c>
      <c r="D16" s="20">
        <f t="shared" ref="D16:F19" si="0">E6/D6</f>
        <v>1.6</v>
      </c>
      <c r="E16" s="20">
        <f t="shared" si="0"/>
        <v>1.25</v>
      </c>
      <c r="F16" s="20">
        <f t="shared" si="0"/>
        <v>1.1000000000000001</v>
      </c>
      <c r="G16" s="20">
        <f>H6/G6</f>
        <v>1.0909090909090908</v>
      </c>
      <c r="H16" s="20"/>
      <c r="I16" s="20"/>
      <c r="J16" s="51">
        <v>7200</v>
      </c>
      <c r="K16" s="52">
        <v>12.000000357627869</v>
      </c>
      <c r="L16" s="17">
        <v>0.3</v>
      </c>
      <c r="M16" s="53">
        <f>V32/J16</f>
        <v>0.6</v>
      </c>
      <c r="N16" s="54">
        <v>0.6</v>
      </c>
      <c r="P16" s="13">
        <v>1</v>
      </c>
      <c r="Q16" s="20">
        <f>R6/Q6</f>
        <v>1.3333333333333333</v>
      </c>
      <c r="R16" s="20">
        <f t="shared" ref="R16:T19" si="1">S6/R6</f>
        <v>1.25</v>
      </c>
      <c r="S16" s="26">
        <f t="shared" si="1"/>
        <v>1.1200000084771051</v>
      </c>
      <c r="T16" s="26">
        <f t="shared" si="1"/>
        <v>1.0892857136099248</v>
      </c>
      <c r="U16" s="26">
        <f>V6/U6</f>
        <v>0.98360655054251145</v>
      </c>
      <c r="V16" s="20"/>
      <c r="W16" s="20"/>
    </row>
    <row r="17" spans="2:29" x14ac:dyDescent="0.25">
      <c r="B17" s="13">
        <v>2</v>
      </c>
      <c r="C17" s="20">
        <f>D7/C7</f>
        <v>2.5</v>
      </c>
      <c r="D17" s="20">
        <f t="shared" si="0"/>
        <v>1.6</v>
      </c>
      <c r="E17" s="20">
        <f t="shared" si="0"/>
        <v>1.25</v>
      </c>
      <c r="F17" s="20">
        <f t="shared" si="0"/>
        <v>1.1000000000000001</v>
      </c>
      <c r="G17" s="20"/>
      <c r="H17" s="20"/>
      <c r="I17" s="20"/>
      <c r="J17" s="51">
        <v>7200</v>
      </c>
      <c r="K17" s="52">
        <v>12.000000357627869</v>
      </c>
      <c r="L17" s="17">
        <v>0.4</v>
      </c>
      <c r="M17" s="53">
        <f>U32/J17</f>
        <v>0.6</v>
      </c>
      <c r="N17" s="54">
        <v>0.6</v>
      </c>
      <c r="P17" s="13">
        <v>2</v>
      </c>
      <c r="Q17" s="20">
        <f>R7/Q7</f>
        <v>1.3333333333333333</v>
      </c>
      <c r="R17" s="26">
        <f t="shared" si="1"/>
        <v>1.3000000211927625</v>
      </c>
      <c r="S17" s="26">
        <f t="shared" si="1"/>
        <v>1.0769230675180048</v>
      </c>
      <c r="T17" s="26">
        <f t="shared" si="1"/>
        <v>1.0892857136099248</v>
      </c>
      <c r="U17" s="20"/>
      <c r="V17" s="20"/>
      <c r="W17" s="20"/>
    </row>
    <row r="18" spans="2:29" x14ac:dyDescent="0.25">
      <c r="B18" s="13">
        <v>3</v>
      </c>
      <c r="C18" s="20">
        <f>D8/C8</f>
        <v>2.5</v>
      </c>
      <c r="D18" s="20">
        <f t="shared" si="0"/>
        <v>1.6</v>
      </c>
      <c r="E18" s="20">
        <f t="shared" si="0"/>
        <v>1.25</v>
      </c>
      <c r="F18" s="20"/>
      <c r="G18" s="20"/>
      <c r="H18" s="20"/>
      <c r="I18" s="20"/>
      <c r="J18" s="51">
        <v>7200</v>
      </c>
      <c r="K18" s="52">
        <v>12.000000357627869</v>
      </c>
      <c r="L18" s="17">
        <v>0.5</v>
      </c>
      <c r="M18" s="53">
        <f>T32/J18</f>
        <v>0.6</v>
      </c>
      <c r="N18" s="54">
        <v>0.6</v>
      </c>
      <c r="P18" s="13">
        <v>3</v>
      </c>
      <c r="Q18" s="26">
        <f>R8/Q8</f>
        <v>1.4000000282570169</v>
      </c>
      <c r="R18" s="26">
        <f t="shared" si="1"/>
        <v>1.2380952332896231</v>
      </c>
      <c r="S18" s="26">
        <f t="shared" si="1"/>
        <v>1.0769230675180048</v>
      </c>
      <c r="T18" s="20"/>
      <c r="U18" s="20"/>
      <c r="V18" s="20"/>
      <c r="W18" s="20"/>
    </row>
    <row r="19" spans="2:29" x14ac:dyDescent="0.25">
      <c r="B19" s="13">
        <v>4</v>
      </c>
      <c r="C19" s="20">
        <f>D9/C9</f>
        <v>2.5</v>
      </c>
      <c r="D19" s="20">
        <f t="shared" si="0"/>
        <v>1.6</v>
      </c>
      <c r="E19" s="20"/>
      <c r="F19" s="101" t="s">
        <v>58</v>
      </c>
      <c r="G19" s="20"/>
      <c r="H19" s="20"/>
      <c r="I19" s="20"/>
      <c r="J19" s="51">
        <v>7200</v>
      </c>
      <c r="K19" s="52">
        <v>12.000000357627869</v>
      </c>
      <c r="L19" s="17">
        <v>0.64000003814697271</v>
      </c>
      <c r="M19" s="94">
        <f>S32/J19</f>
        <v>0.60800000339084181</v>
      </c>
      <c r="N19" s="54">
        <v>0.6</v>
      </c>
      <c r="P19" s="13">
        <v>4</v>
      </c>
      <c r="Q19" s="26">
        <f>R9/Q9</f>
        <v>1.2647058566869671</v>
      </c>
      <c r="R19" s="26">
        <f t="shared" si="1"/>
        <v>1.2093023095349558</v>
      </c>
      <c r="S19" s="20"/>
      <c r="T19" s="101" t="s">
        <v>58</v>
      </c>
      <c r="U19" s="20"/>
      <c r="V19" s="20"/>
      <c r="W19" s="20"/>
    </row>
    <row r="20" spans="2:29" x14ac:dyDescent="0.25">
      <c r="B20" s="13">
        <v>5</v>
      </c>
      <c r="C20" s="20">
        <f>D10/C10</f>
        <v>2.5</v>
      </c>
      <c r="D20" s="20"/>
      <c r="E20" s="20"/>
      <c r="F20" s="101" t="s">
        <v>59</v>
      </c>
      <c r="G20" s="20"/>
      <c r="H20" s="20"/>
      <c r="I20" s="20"/>
      <c r="J20" s="51">
        <v>7200</v>
      </c>
      <c r="K20" s="52">
        <v>12.000000357627869</v>
      </c>
      <c r="L20" s="17">
        <v>0.62000000847710501</v>
      </c>
      <c r="M20" s="94">
        <f>R32/J20</f>
        <v>0.62813444411521258</v>
      </c>
      <c r="N20" s="54">
        <v>0.6</v>
      </c>
      <c r="P20" s="13">
        <v>5</v>
      </c>
      <c r="Q20" s="26">
        <f>R10/Q10</f>
        <v>1.2647058566869671</v>
      </c>
      <c r="R20" s="20"/>
      <c r="S20" s="20"/>
      <c r="T20" s="101" t="s">
        <v>63</v>
      </c>
      <c r="U20" s="20"/>
      <c r="V20" s="20"/>
      <c r="W20" s="20"/>
    </row>
    <row r="21" spans="2:29" x14ac:dyDescent="0.25">
      <c r="B21" s="13">
        <v>6</v>
      </c>
      <c r="C21" s="20"/>
      <c r="D21" s="20"/>
      <c r="E21" s="20"/>
      <c r="F21" s="20"/>
      <c r="G21" s="20"/>
      <c r="H21" s="20"/>
      <c r="I21" s="20"/>
      <c r="J21" s="55">
        <v>7200</v>
      </c>
      <c r="K21" s="56">
        <v>12.000000357627869</v>
      </c>
      <c r="L21" s="57">
        <v>0.6</v>
      </c>
      <c r="M21" s="95">
        <f>Q32/J21</f>
        <v>0.6552075365872031</v>
      </c>
      <c r="N21" s="59">
        <v>0.6</v>
      </c>
      <c r="P21" s="13">
        <v>6</v>
      </c>
      <c r="Q21" s="20"/>
      <c r="R21" s="20"/>
      <c r="S21" s="20"/>
      <c r="T21" s="20"/>
      <c r="U21" s="20"/>
      <c r="V21" s="20"/>
      <c r="W21" s="20"/>
    </row>
    <row r="22" spans="2:29" x14ac:dyDescent="0.25">
      <c r="C22" s="21"/>
      <c r="Q22" s="21"/>
    </row>
    <row r="23" spans="2:29" x14ac:dyDescent="0.25">
      <c r="B23" t="s">
        <v>15</v>
      </c>
      <c r="C23" s="61">
        <f>AVERAGE(C16:C21)</f>
        <v>2.5</v>
      </c>
      <c r="D23" s="61">
        <f>AVERAGE(D16:D21)</f>
        <v>1.6</v>
      </c>
      <c r="E23" s="61">
        <f>AVERAGE(E16:E21)</f>
        <v>1.25</v>
      </c>
      <c r="F23" s="61">
        <f>AVERAGE(F16:F21)</f>
        <v>1.1000000000000001</v>
      </c>
      <c r="G23" s="61">
        <f>AVERAGE(G16:G21)</f>
        <v>1.0909090909090908</v>
      </c>
      <c r="H23" s="21"/>
      <c r="I23" s="21"/>
      <c r="J23" s="62" t="s">
        <v>51</v>
      </c>
      <c r="K23" s="63"/>
      <c r="L23" s="63"/>
      <c r="M23" s="63"/>
      <c r="N23" s="64"/>
      <c r="P23" t="s">
        <v>15</v>
      </c>
      <c r="Q23" s="88">
        <f>AVERAGE(Q16:Q21)</f>
        <v>1.3192156816595235</v>
      </c>
      <c r="R23" s="88">
        <f>AVERAGE(R16:R21)</f>
        <v>1.2493493910043354</v>
      </c>
      <c r="S23" s="88">
        <f>AVERAGE(S16:S21)</f>
        <v>1.0912820478377048</v>
      </c>
      <c r="T23" s="88">
        <f>AVERAGE(T16:T21)</f>
        <v>1.0892857136099248</v>
      </c>
      <c r="U23" s="88">
        <f>AVERAGE(U16:U21)</f>
        <v>0.98360655054251145</v>
      </c>
      <c r="V23" s="21"/>
      <c r="W23" s="21"/>
    </row>
    <row r="24" spans="2:29" x14ac:dyDescent="0.25">
      <c r="B24" t="s">
        <v>19</v>
      </c>
      <c r="C24" s="21">
        <f>SUM(D6:D10)/SUM(C6:C10)</f>
        <v>2.5</v>
      </c>
      <c r="D24" s="21">
        <f>SUM(E6:E9)/SUM(D6:D9)</f>
        <v>1.6</v>
      </c>
      <c r="E24" s="21">
        <f>SUM(F6:F8)/SUM(E6:E8)</f>
        <v>1.25</v>
      </c>
      <c r="F24" s="21">
        <f>SUM(G6:G7)/SUM(F6:F7)</f>
        <v>1.1000000000000001</v>
      </c>
      <c r="G24" s="21">
        <f>SUM(H6:H6)/SUM(G6:G6)</f>
        <v>1.0909090909090908</v>
      </c>
      <c r="H24" s="21"/>
      <c r="I24" s="21"/>
      <c r="J24" s="65" t="s">
        <v>32</v>
      </c>
      <c r="K24" s="23"/>
      <c r="L24" s="93" t="s">
        <v>70</v>
      </c>
      <c r="M24" s="23"/>
      <c r="N24" s="24"/>
      <c r="P24" t="s">
        <v>19</v>
      </c>
      <c r="Q24" s="21">
        <f>SUM(R6:R10)/SUM(Q6:Q10)</f>
        <v>1.3164556894110682</v>
      </c>
      <c r="R24" s="21">
        <f>SUM(S6:S9)/SUM(R6:R9)</f>
        <v>1.2484848478621042</v>
      </c>
      <c r="S24" s="21">
        <f>SUM(T6:T8)/SUM(S6:S8)</f>
        <v>1.0909090871559453</v>
      </c>
      <c r="T24" s="21">
        <f>SUM(U6:U7)/SUM(T6:T7)</f>
        <v>1.0892857136099248</v>
      </c>
      <c r="U24" s="21">
        <f>SUM(V6:V6)/SUM(U6:U6)</f>
        <v>0.98360655054251145</v>
      </c>
      <c r="V24" s="21"/>
      <c r="W24" s="21"/>
      <c r="AC24" s="3"/>
    </row>
    <row r="25" spans="2:29" x14ac:dyDescent="0.25">
      <c r="B25" t="s">
        <v>16</v>
      </c>
      <c r="C25" s="21">
        <f>MEDIAN(C16:C21)</f>
        <v>2.5</v>
      </c>
      <c r="D25" s="21">
        <f>MEDIAN(D16:D21)</f>
        <v>1.6</v>
      </c>
      <c r="E25" s="21">
        <f>MEDIAN(E16:E21)</f>
        <v>1.25</v>
      </c>
      <c r="F25" s="21">
        <f>MEDIAN(F16:F21)</f>
        <v>1.1000000000000001</v>
      </c>
      <c r="G25" s="21">
        <f>MEDIAN(G16:G21)</f>
        <v>1.0909090909090908</v>
      </c>
      <c r="H25" s="21"/>
      <c r="I25" s="21"/>
      <c r="J25" s="65" t="s">
        <v>33</v>
      </c>
      <c r="K25" s="23"/>
      <c r="L25" s="92" t="s">
        <v>64</v>
      </c>
      <c r="M25" s="23"/>
      <c r="N25" s="24"/>
      <c r="P25" t="s">
        <v>16</v>
      </c>
      <c r="Q25" s="21">
        <f>MEDIAN(Q16:Q21)</f>
        <v>1.3333333333333333</v>
      </c>
      <c r="R25" s="21">
        <f>MEDIAN(R16:R21)</f>
        <v>1.2440476166448116</v>
      </c>
      <c r="S25" s="21">
        <f>MEDIAN(S16:S21)</f>
        <v>1.0769230675180048</v>
      </c>
      <c r="T25" s="21">
        <f>MEDIAN(T16:T21)</f>
        <v>1.0892857136099248</v>
      </c>
      <c r="U25" s="21">
        <f>MEDIAN(U16:U21)</f>
        <v>0.98360655054251145</v>
      </c>
      <c r="V25" s="21"/>
      <c r="W25" s="21"/>
      <c r="AC25" s="3"/>
    </row>
    <row r="26" spans="2:29" x14ac:dyDescent="0.25">
      <c r="B26" t="s">
        <v>17</v>
      </c>
      <c r="C26" s="21">
        <f>IFERROR((SUM(C16:C21)-MIN(C16:C21)-MAX(C16:C21))/(COUNT(C16:C21)-2),"")</f>
        <v>2.5</v>
      </c>
      <c r="D26" s="21">
        <f>IFERROR((SUM(D16:D21)-MIN(D16:D21)-MAX(D16:D21))/(COUNT(D16:D21)-2),"")</f>
        <v>1.6000000000000003</v>
      </c>
      <c r="E26" s="21">
        <f>IFERROR((SUM(E16:E21)-MIN(E16:E21)-MAX(E16:E21))/(COUNT(E16:E21)-2),"")</f>
        <v>1.25</v>
      </c>
      <c r="F26" s="21" t="str">
        <f>IFERROR((SUM(F16:F21)-MIN(F16:F21)-MAX(F16:F21))/(COUNT(F16:F21)-2),"")</f>
        <v/>
      </c>
      <c r="G26" s="21"/>
      <c r="H26" s="21"/>
      <c r="I26" s="21"/>
      <c r="J26" s="22"/>
      <c r="K26" s="23"/>
      <c r="L26" s="23"/>
      <c r="M26" s="23"/>
      <c r="N26" s="24"/>
      <c r="P26" t="s">
        <v>17</v>
      </c>
      <c r="Q26" s="21">
        <f>IFERROR((SUM(Q16:Q21)-MIN(Q16:Q21)-MAX(Q16:Q21))/(COUNT(Q16:Q21)-2),"")</f>
        <v>1.3104575077845446</v>
      </c>
      <c r="R26" s="21">
        <f>IFERROR((SUM(R16:R21)-MIN(R16:R21)-MAX(R16:R21))/(COUNT(R16:R21)-2),"")</f>
        <v>1.2440476166448116</v>
      </c>
      <c r="S26" s="21">
        <f>IFERROR((SUM(S16:S21)-MIN(S16:S21)-MAX(S16:S21))/(COUNT(S16:S21)-2),"")</f>
        <v>1.0769230675180046</v>
      </c>
      <c r="T26" s="21" t="str">
        <f>IFERROR((SUM(T16:T21)-MIN(T16:T21)-MAX(T16:T21))/(COUNT(T16:T21)-2),"")</f>
        <v/>
      </c>
      <c r="U26" s="21"/>
      <c r="V26" s="21"/>
      <c r="W26" s="21"/>
      <c r="AC26" s="3"/>
    </row>
    <row r="27" spans="2:29" x14ac:dyDescent="0.25">
      <c r="B27" t="s">
        <v>18</v>
      </c>
      <c r="C27" s="21">
        <f>AVERAGE(C18:C20)</f>
        <v>2.5</v>
      </c>
      <c r="D27" s="21">
        <f>AVERAGE(D17:D19)</f>
        <v>1.6000000000000003</v>
      </c>
      <c r="E27" s="21">
        <f>AVERAGE(E16:E18)</f>
        <v>1.25</v>
      </c>
      <c r="F27" s="21"/>
      <c r="G27" s="21"/>
      <c r="H27" s="21"/>
      <c r="I27" s="21"/>
      <c r="J27" s="66" t="s">
        <v>34</v>
      </c>
      <c r="K27" s="67"/>
      <c r="L27" s="67"/>
      <c r="M27" s="67"/>
      <c r="N27" s="68"/>
      <c r="P27" t="s">
        <v>18</v>
      </c>
      <c r="Q27" s="21">
        <f>AVERAGE(Q18:Q20)</f>
        <v>1.3098039138769837</v>
      </c>
      <c r="R27" s="21">
        <f>AVERAGE(R17:R19)</f>
        <v>1.2491325213391138</v>
      </c>
      <c r="S27" s="21">
        <f>AVERAGE(S16:S18)</f>
        <v>1.0912820478377048</v>
      </c>
      <c r="T27" s="21"/>
      <c r="U27" s="21"/>
      <c r="V27" s="21"/>
      <c r="W27" s="21"/>
      <c r="AC27" s="3"/>
    </row>
    <row r="28" spans="2:29" x14ac:dyDescent="0.25">
      <c r="J28" s="65" t="s">
        <v>35</v>
      </c>
      <c r="K28" s="23"/>
      <c r="L28" s="93" t="s">
        <v>36</v>
      </c>
      <c r="M28" s="23"/>
      <c r="N28" s="24"/>
      <c r="Q28" s="106" t="s">
        <v>68</v>
      </c>
      <c r="AC28" s="3"/>
    </row>
    <row r="29" spans="2:29" x14ac:dyDescent="0.25">
      <c r="B29" s="27" t="s">
        <v>20</v>
      </c>
      <c r="C29" s="28">
        <f>C23</f>
        <v>2.5</v>
      </c>
      <c r="D29" s="29">
        <f>D23</f>
        <v>1.6</v>
      </c>
      <c r="E29" s="29">
        <f>E23</f>
        <v>1.25</v>
      </c>
      <c r="F29" s="29">
        <f>F23</f>
        <v>1.1000000000000001</v>
      </c>
      <c r="G29" s="30">
        <f>G23</f>
        <v>1.0909090909090908</v>
      </c>
      <c r="H29" s="31"/>
      <c r="I29" s="31"/>
      <c r="J29" s="65" t="s">
        <v>37</v>
      </c>
      <c r="K29" s="23"/>
      <c r="L29" s="92" t="s">
        <v>50</v>
      </c>
      <c r="M29" s="23"/>
      <c r="N29" s="24"/>
      <c r="P29" s="27" t="s">
        <v>20</v>
      </c>
      <c r="Q29" s="89">
        <f>Q23</f>
        <v>1.3192156816595235</v>
      </c>
      <c r="R29" s="90">
        <f>R23</f>
        <v>1.2493493910043354</v>
      </c>
      <c r="S29" s="90">
        <f>S23</f>
        <v>1.0912820478377048</v>
      </c>
      <c r="T29" s="90">
        <f>T23</f>
        <v>1.0892857136099248</v>
      </c>
      <c r="U29" s="91">
        <f>U23</f>
        <v>0.98360655054251145</v>
      </c>
      <c r="V29" s="31"/>
      <c r="W29" s="31"/>
      <c r="AC29" s="3"/>
    </row>
    <row r="30" spans="2:29" x14ac:dyDescent="0.25">
      <c r="B30" s="32" t="s">
        <v>21</v>
      </c>
      <c r="C30" s="21">
        <f>D30*C29</f>
        <v>6.0000000000000009</v>
      </c>
      <c r="D30" s="21">
        <f>E30*D29</f>
        <v>2.4000000000000004</v>
      </c>
      <c r="E30" s="21">
        <f>F30*E29</f>
        <v>1.5</v>
      </c>
      <c r="F30" s="21">
        <f>G30*F29</f>
        <v>1.2</v>
      </c>
      <c r="G30" s="21">
        <f>H30*G29</f>
        <v>1.0909090909090908</v>
      </c>
      <c r="H30" s="26">
        <v>1</v>
      </c>
      <c r="I30" s="21"/>
      <c r="J30" s="22"/>
      <c r="K30" s="23"/>
      <c r="L30" s="92" t="s">
        <v>56</v>
      </c>
      <c r="M30" s="23"/>
      <c r="N30" s="24"/>
      <c r="P30" s="32" t="s">
        <v>21</v>
      </c>
      <c r="Q30" s="21">
        <f>R30*Q29</f>
        <v>1.9270808938678494</v>
      </c>
      <c r="R30" s="21">
        <f>S30*R29</f>
        <v>1.4607777338150305</v>
      </c>
      <c r="S30" s="21">
        <f>T30*S29</f>
        <v>1.169230756690673</v>
      </c>
      <c r="T30" s="21">
        <f>U30*T29</f>
        <v>1.0714285633190961</v>
      </c>
      <c r="U30" s="21">
        <f>V30*U29</f>
        <v>0.98360655054251145</v>
      </c>
      <c r="V30" s="26">
        <v>1</v>
      </c>
      <c r="W30" s="21"/>
      <c r="AC30" s="3"/>
    </row>
    <row r="31" spans="2:29" x14ac:dyDescent="0.25">
      <c r="B31" s="33" t="s">
        <v>22</v>
      </c>
      <c r="J31" s="22"/>
      <c r="K31" s="23"/>
      <c r="L31" s="23"/>
      <c r="M31" s="23"/>
      <c r="N31" s="24"/>
      <c r="P31" s="33" t="s">
        <v>22</v>
      </c>
      <c r="AC31" s="3"/>
    </row>
    <row r="32" spans="2:29" x14ac:dyDescent="0.25">
      <c r="B32" t="s">
        <v>23</v>
      </c>
      <c r="C32" s="14">
        <f>C30*C11</f>
        <v>4320.0000000000009</v>
      </c>
      <c r="D32" s="14">
        <f>D30*D10</f>
        <v>4320.0000000000009</v>
      </c>
      <c r="E32" s="14">
        <f>E30*E9</f>
        <v>4320</v>
      </c>
      <c r="F32" s="14">
        <f>F30*F8</f>
        <v>4320</v>
      </c>
      <c r="G32" s="14">
        <f>G30*G7</f>
        <v>4320</v>
      </c>
      <c r="H32" s="14">
        <f>H30*H6</f>
        <v>4320</v>
      </c>
      <c r="I32" s="34"/>
      <c r="J32" s="22"/>
      <c r="K32" s="23"/>
      <c r="L32" s="23"/>
      <c r="M32" s="23"/>
      <c r="N32" s="24"/>
      <c r="P32" t="s">
        <v>23</v>
      </c>
      <c r="Q32" s="14">
        <f>Q30*Q11</f>
        <v>4717.4942634278623</v>
      </c>
      <c r="R32" s="14">
        <f>R30*R10</f>
        <v>4522.5679976295305</v>
      </c>
      <c r="S32" s="14">
        <f>S30*S9</f>
        <v>4377.6000244140614</v>
      </c>
      <c r="T32" s="14">
        <f>T30*T8</f>
        <v>4320</v>
      </c>
      <c r="U32" s="14">
        <f>U30*U7</f>
        <v>4320</v>
      </c>
      <c r="V32" s="14">
        <f>V30*V6</f>
        <v>4320</v>
      </c>
      <c r="W32" s="34"/>
      <c r="AC32" s="3"/>
    </row>
    <row r="33" spans="2:29" x14ac:dyDescent="0.25">
      <c r="B33" s="35" t="s">
        <v>24</v>
      </c>
      <c r="C33" s="13">
        <v>6</v>
      </c>
      <c r="D33" s="13">
        <v>5</v>
      </c>
      <c r="E33" s="13">
        <v>4</v>
      </c>
      <c r="F33" s="13">
        <v>3</v>
      </c>
      <c r="G33" s="13">
        <v>2</v>
      </c>
      <c r="H33" s="13">
        <v>1</v>
      </c>
      <c r="I33" s="13"/>
      <c r="J33" s="69"/>
      <c r="K33" s="12"/>
      <c r="L33" s="12"/>
      <c r="M33" s="12"/>
      <c r="N33" s="25"/>
      <c r="P33" s="35" t="s">
        <v>24</v>
      </c>
      <c r="Q33" s="13">
        <v>6</v>
      </c>
      <c r="R33" s="13">
        <v>5</v>
      </c>
      <c r="S33" s="13">
        <v>4</v>
      </c>
      <c r="T33" s="13">
        <v>3</v>
      </c>
      <c r="U33" s="13">
        <v>2</v>
      </c>
      <c r="V33" s="13">
        <v>1</v>
      </c>
      <c r="W33" s="13"/>
      <c r="AC33" s="3"/>
    </row>
    <row r="34" spans="2:29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"/>
    </row>
  </sheetData>
  <conditionalFormatting sqref="M39:M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9:AA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J34"/>
  <sheetViews>
    <sheetView zoomScale="90" zoomScaleNormal="90" workbookViewId="0">
      <selection activeCell="B1" sqref="B1"/>
    </sheetView>
  </sheetViews>
  <sheetFormatPr defaultRowHeight="15" x14ac:dyDescent="0.25"/>
  <cols>
    <col min="1" max="1" width="1.7109375" customWidth="1"/>
    <col min="2" max="2" width="9.7109375" customWidth="1"/>
    <col min="3" max="8" width="6.7109375" customWidth="1"/>
    <col min="9" max="9" width="1.7109375" customWidth="1"/>
    <col min="10" max="14" width="6.7109375" customWidth="1"/>
    <col min="15" max="15" width="1.7109375" customWidth="1"/>
    <col min="16" max="16" width="9.7109375" customWidth="1"/>
    <col min="17" max="22" width="6.7109375" customWidth="1"/>
    <col min="23" max="23" width="1.7109375" customWidth="1"/>
    <col min="24" max="28" width="6.7109375" customWidth="1"/>
  </cols>
  <sheetData>
    <row r="1" spans="2:36" x14ac:dyDescent="0.25">
      <c r="B1" s="1">
        <v>6</v>
      </c>
      <c r="C1" s="2" t="s">
        <v>38</v>
      </c>
      <c r="D1" s="3"/>
      <c r="E1" s="3"/>
      <c r="F1" s="4" t="s">
        <v>55</v>
      </c>
      <c r="G1" s="3"/>
      <c r="H1" s="3"/>
      <c r="J1" s="37" t="s">
        <v>25</v>
      </c>
      <c r="K1" s="38"/>
      <c r="L1" s="38"/>
      <c r="M1" s="38"/>
      <c r="N1" s="38"/>
      <c r="P1">
        <v>436</v>
      </c>
      <c r="Q1" t="s">
        <v>41</v>
      </c>
      <c r="Z1" s="3"/>
      <c r="AA1" s="3"/>
      <c r="AC1" s="3"/>
    </row>
    <row r="2" spans="2:36" x14ac:dyDescent="0.25">
      <c r="B2" s="6">
        <v>6</v>
      </c>
      <c r="C2" s="2" t="s">
        <v>39</v>
      </c>
      <c r="D2" s="3"/>
      <c r="E2" s="3"/>
      <c r="F2" s="4" t="s">
        <v>40</v>
      </c>
      <c r="G2" s="3"/>
      <c r="H2" s="3"/>
      <c r="N2" s="5"/>
      <c r="P2">
        <v>256</v>
      </c>
      <c r="Q2" t="s">
        <v>42</v>
      </c>
      <c r="AC2" s="3"/>
    </row>
    <row r="3" spans="2:36" x14ac:dyDescent="0.25">
      <c r="J3" s="39" t="s">
        <v>26</v>
      </c>
      <c r="K3" s="40"/>
      <c r="L3" s="40"/>
      <c r="M3" s="41" t="s">
        <v>0</v>
      </c>
      <c r="N3" s="42" t="s">
        <v>1</v>
      </c>
      <c r="AC3" s="3"/>
    </row>
    <row r="4" spans="2:36" x14ac:dyDescent="0.25">
      <c r="B4" s="7" t="s">
        <v>2</v>
      </c>
      <c r="C4" s="8" t="s">
        <v>3</v>
      </c>
      <c r="D4" s="9"/>
      <c r="E4" s="9" t="s">
        <v>4</v>
      </c>
      <c r="F4" s="9"/>
      <c r="G4" s="9"/>
      <c r="H4" s="9"/>
      <c r="I4" s="20"/>
      <c r="J4" s="43" t="s">
        <v>5</v>
      </c>
      <c r="K4" s="44" t="s">
        <v>5</v>
      </c>
      <c r="L4" s="44" t="s">
        <v>5</v>
      </c>
      <c r="M4" s="45" t="s">
        <v>6</v>
      </c>
      <c r="N4" s="46" t="s">
        <v>6</v>
      </c>
      <c r="P4" s="86" t="s">
        <v>2</v>
      </c>
      <c r="Q4" s="81" t="s">
        <v>27</v>
      </c>
      <c r="R4" s="83"/>
      <c r="S4" s="83" t="s">
        <v>4</v>
      </c>
      <c r="T4" s="83"/>
      <c r="U4" s="83"/>
      <c r="V4" s="83"/>
      <c r="W4" s="20"/>
      <c r="AC4" s="3"/>
    </row>
    <row r="5" spans="2:36" x14ac:dyDescent="0.25">
      <c r="B5" s="10" t="s">
        <v>6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20"/>
      <c r="J5" s="47" t="s">
        <v>7</v>
      </c>
      <c r="K5" s="48" t="s">
        <v>8</v>
      </c>
      <c r="L5" s="48" t="s">
        <v>9</v>
      </c>
      <c r="M5" s="49" t="s">
        <v>10</v>
      </c>
      <c r="N5" s="50" t="s">
        <v>10</v>
      </c>
      <c r="P5" s="84" t="s">
        <v>6</v>
      </c>
      <c r="Q5" s="87">
        <v>1</v>
      </c>
      <c r="R5" s="87">
        <v>2</v>
      </c>
      <c r="S5" s="87">
        <v>3</v>
      </c>
      <c r="T5" s="87">
        <v>4</v>
      </c>
      <c r="U5" s="87">
        <v>5</v>
      </c>
      <c r="V5" s="87">
        <v>6</v>
      </c>
      <c r="W5" s="20"/>
      <c r="AC5" s="3"/>
    </row>
    <row r="6" spans="2:36" x14ac:dyDescent="0.25">
      <c r="B6" s="13">
        <v>1</v>
      </c>
      <c r="C6" s="14">
        <v>720</v>
      </c>
      <c r="D6" s="14">
        <v>1800</v>
      </c>
      <c r="E6" s="14">
        <v>2880</v>
      </c>
      <c r="F6" s="14">
        <v>3600</v>
      </c>
      <c r="G6" s="14">
        <v>3960</v>
      </c>
      <c r="H6" s="14">
        <v>4320</v>
      </c>
      <c r="I6" s="20"/>
      <c r="J6" s="51">
        <v>7200</v>
      </c>
      <c r="K6" s="52">
        <v>12.000000357627869</v>
      </c>
      <c r="L6" s="17">
        <v>0.1</v>
      </c>
      <c r="M6" s="53">
        <f>H32/J6</f>
        <v>0.6</v>
      </c>
      <c r="N6" s="54">
        <v>0.6</v>
      </c>
      <c r="P6" s="13">
        <v>1</v>
      </c>
      <c r="Q6" s="14">
        <v>2160</v>
      </c>
      <c r="R6" s="14">
        <v>2880</v>
      </c>
      <c r="S6" s="14">
        <v>3600</v>
      </c>
      <c r="T6" s="98">
        <v>4032.0000305175781</v>
      </c>
      <c r="U6" s="98">
        <v>4392.0000305175781</v>
      </c>
      <c r="V6" s="98">
        <v>4320</v>
      </c>
      <c r="W6" s="20"/>
      <c r="AC6" s="3"/>
      <c r="AE6" s="14"/>
      <c r="AF6" s="14"/>
      <c r="AG6" s="14"/>
      <c r="AH6" s="14"/>
      <c r="AI6" s="14"/>
      <c r="AJ6" s="14"/>
    </row>
    <row r="7" spans="2:36" x14ac:dyDescent="0.25">
      <c r="B7" s="13">
        <v>2</v>
      </c>
      <c r="C7" s="14">
        <v>720</v>
      </c>
      <c r="D7" s="14">
        <v>1800</v>
      </c>
      <c r="E7" s="14">
        <v>2880</v>
      </c>
      <c r="F7" s="14">
        <v>3600</v>
      </c>
      <c r="G7" s="14">
        <v>3960</v>
      </c>
      <c r="H7" s="14"/>
      <c r="I7" s="20"/>
      <c r="J7" s="51">
        <v>7200</v>
      </c>
      <c r="K7" s="52">
        <v>12.000000357627869</v>
      </c>
      <c r="L7" s="17">
        <v>0.25</v>
      </c>
      <c r="M7" s="53">
        <f>G32/J7</f>
        <v>0.6</v>
      </c>
      <c r="N7" s="54">
        <v>0.6</v>
      </c>
      <c r="P7" s="13">
        <v>2</v>
      </c>
      <c r="Q7" s="14">
        <v>2160</v>
      </c>
      <c r="R7" s="14">
        <v>2880</v>
      </c>
      <c r="S7" s="98">
        <v>3744.0000610351563</v>
      </c>
      <c r="T7" s="98">
        <v>4032.0000305175781</v>
      </c>
      <c r="U7" s="98">
        <v>4392.0000305175781</v>
      </c>
      <c r="V7" s="14"/>
      <c r="W7" s="20"/>
      <c r="AC7" s="3"/>
      <c r="AE7" s="14"/>
      <c r="AF7" s="14"/>
      <c r="AG7" s="14"/>
      <c r="AH7" s="14"/>
      <c r="AI7" s="14"/>
      <c r="AJ7" s="14"/>
    </row>
    <row r="8" spans="2:36" x14ac:dyDescent="0.25">
      <c r="B8" s="13">
        <v>3</v>
      </c>
      <c r="C8" s="100">
        <v>780</v>
      </c>
      <c r="D8" s="100">
        <v>1950</v>
      </c>
      <c r="E8" s="100">
        <v>3120</v>
      </c>
      <c r="F8" s="100">
        <v>3900</v>
      </c>
      <c r="G8" s="99"/>
      <c r="H8" s="97" t="s">
        <v>76</v>
      </c>
      <c r="I8" s="20"/>
      <c r="J8" s="51">
        <v>7200</v>
      </c>
      <c r="K8" s="52">
        <v>12.000000357627869</v>
      </c>
      <c r="L8" s="17">
        <v>0.40833333333333333</v>
      </c>
      <c r="M8" s="53">
        <f>F32/J8</f>
        <v>0.65</v>
      </c>
      <c r="N8" s="104">
        <v>0.65</v>
      </c>
      <c r="P8" s="13">
        <v>3</v>
      </c>
      <c r="Q8" s="14">
        <v>2340</v>
      </c>
      <c r="R8" s="98">
        <v>3276.0000610351563</v>
      </c>
      <c r="S8" s="98">
        <v>4056.0000610351562</v>
      </c>
      <c r="T8" s="98">
        <v>4368.0000305175781</v>
      </c>
      <c r="U8" s="14"/>
      <c r="V8" s="96" t="s">
        <v>76</v>
      </c>
      <c r="W8" s="20"/>
      <c r="AC8" s="3"/>
      <c r="AE8" s="14"/>
      <c r="AF8" s="14"/>
      <c r="AG8" s="14"/>
      <c r="AH8" s="14"/>
      <c r="AI8" s="14"/>
      <c r="AJ8" s="14"/>
    </row>
    <row r="9" spans="2:36" x14ac:dyDescent="0.25">
      <c r="B9" s="13">
        <v>4</v>
      </c>
      <c r="C9" s="14">
        <v>780</v>
      </c>
      <c r="D9" s="14">
        <v>1950</v>
      </c>
      <c r="E9" s="14">
        <v>3120</v>
      </c>
      <c r="F9" s="14"/>
      <c r="G9" s="14"/>
      <c r="H9" s="14"/>
      <c r="I9" s="20"/>
      <c r="J9" s="51">
        <v>7200</v>
      </c>
      <c r="K9" s="52">
        <v>12.000000357627869</v>
      </c>
      <c r="L9" s="17">
        <v>0.52083333333333337</v>
      </c>
      <c r="M9" s="53">
        <f>E32/J9</f>
        <v>0.65</v>
      </c>
      <c r="N9" s="54">
        <v>0.65</v>
      </c>
      <c r="P9" s="13">
        <v>4</v>
      </c>
      <c r="Q9" s="98">
        <v>2652.0001220703125</v>
      </c>
      <c r="R9" s="98">
        <v>3354.0000915527344</v>
      </c>
      <c r="S9" s="98">
        <v>4056.0000610351562</v>
      </c>
      <c r="T9" s="14"/>
      <c r="U9" s="14"/>
      <c r="V9" s="14"/>
      <c r="W9" s="20"/>
      <c r="AC9" s="3"/>
      <c r="AE9" s="14"/>
      <c r="AF9" s="14"/>
      <c r="AG9" s="14"/>
      <c r="AH9" s="14"/>
      <c r="AI9" s="14"/>
      <c r="AJ9" s="14"/>
    </row>
    <row r="10" spans="2:36" x14ac:dyDescent="0.25">
      <c r="B10" s="13">
        <v>5</v>
      </c>
      <c r="C10" s="100">
        <v>840</v>
      </c>
      <c r="D10" s="100">
        <v>2100</v>
      </c>
      <c r="E10" s="14"/>
      <c r="F10" s="14"/>
      <c r="G10" s="14"/>
      <c r="H10" s="97" t="s">
        <v>75</v>
      </c>
      <c r="I10" s="14"/>
      <c r="J10" s="51">
        <v>7200</v>
      </c>
      <c r="K10" s="52">
        <v>12.000000357627869</v>
      </c>
      <c r="L10" s="17">
        <v>0.59166666666666667</v>
      </c>
      <c r="M10" s="53">
        <f>D32/J10</f>
        <v>0.70000000000000018</v>
      </c>
      <c r="N10" s="104">
        <v>0.7</v>
      </c>
      <c r="P10" s="13">
        <v>5</v>
      </c>
      <c r="Q10" s="98">
        <v>2856.0001220703125</v>
      </c>
      <c r="R10" s="98">
        <v>3612.0000915527344</v>
      </c>
      <c r="S10" s="14"/>
      <c r="T10" s="105"/>
      <c r="U10" s="14"/>
      <c r="V10" s="96" t="s">
        <v>75</v>
      </c>
      <c r="W10" s="14"/>
      <c r="AC10" s="3"/>
      <c r="AE10" s="14"/>
      <c r="AF10" s="14"/>
      <c r="AG10" s="14"/>
      <c r="AH10" s="14"/>
      <c r="AI10" s="14"/>
      <c r="AJ10" s="14"/>
    </row>
    <row r="11" spans="2:36" x14ac:dyDescent="0.25">
      <c r="B11" s="13">
        <v>6</v>
      </c>
      <c r="C11" s="14">
        <v>840</v>
      </c>
      <c r="D11" s="14"/>
      <c r="E11" s="14"/>
      <c r="F11" s="14"/>
      <c r="G11" s="14"/>
      <c r="H11" s="14"/>
      <c r="I11" s="14"/>
      <c r="J11" s="55">
        <v>7200</v>
      </c>
      <c r="K11" s="56">
        <v>12.000000357627869</v>
      </c>
      <c r="L11" s="57">
        <v>0.66249999999999998</v>
      </c>
      <c r="M11" s="58">
        <f>C32/J11</f>
        <v>0.70000000000000018</v>
      </c>
      <c r="N11" s="59">
        <v>0.7</v>
      </c>
      <c r="P11" s="13">
        <v>6</v>
      </c>
      <c r="Q11" s="98">
        <v>2856.0001220703125</v>
      </c>
      <c r="R11" s="14"/>
      <c r="S11" s="108" t="s">
        <v>73</v>
      </c>
      <c r="T11" s="109"/>
      <c r="U11" s="109"/>
      <c r="V11" s="110"/>
      <c r="W11" s="14"/>
      <c r="AC11" s="3"/>
      <c r="AE11" s="14"/>
      <c r="AF11" s="14"/>
      <c r="AG11" s="14"/>
      <c r="AH11" s="14"/>
      <c r="AI11" s="14"/>
      <c r="AJ11" s="14"/>
    </row>
    <row r="12" spans="2:36" x14ac:dyDescent="0.25">
      <c r="B12" s="13"/>
      <c r="C12" s="14"/>
      <c r="D12" s="14"/>
      <c r="E12" s="14"/>
      <c r="F12" s="14"/>
      <c r="G12" s="14"/>
      <c r="H12" s="14"/>
      <c r="I12" s="14"/>
      <c r="J12" s="15"/>
      <c r="K12" s="16"/>
      <c r="L12" s="17"/>
      <c r="M12" s="17"/>
      <c r="N12" s="17"/>
      <c r="P12" s="13"/>
      <c r="Q12" s="14"/>
      <c r="R12" s="14"/>
      <c r="S12" s="111" t="s">
        <v>74</v>
      </c>
      <c r="T12" s="112"/>
      <c r="U12" s="112"/>
      <c r="V12" s="113"/>
      <c r="W12" s="14"/>
      <c r="AC12" s="3"/>
      <c r="AE12" s="14"/>
      <c r="AF12" s="14"/>
      <c r="AG12" s="14"/>
      <c r="AH12" s="14"/>
      <c r="AI12" s="14"/>
      <c r="AJ12" s="14"/>
    </row>
    <row r="13" spans="2:36" x14ac:dyDescent="0.25">
      <c r="J13" s="39" t="s">
        <v>28</v>
      </c>
      <c r="K13" s="40"/>
      <c r="L13" s="40"/>
      <c r="M13" s="78" t="s">
        <v>0</v>
      </c>
      <c r="N13" s="79" t="s">
        <v>1</v>
      </c>
      <c r="S13" s="105"/>
      <c r="T13" s="14"/>
      <c r="U13" s="14"/>
      <c r="AC13" s="3"/>
    </row>
    <row r="14" spans="2:36" x14ac:dyDescent="0.25">
      <c r="B14" s="18" t="s">
        <v>11</v>
      </c>
      <c r="C14" s="8" t="s">
        <v>12</v>
      </c>
      <c r="D14" s="19"/>
      <c r="E14" s="19"/>
      <c r="F14" s="9" t="s">
        <v>13</v>
      </c>
      <c r="G14" s="9"/>
      <c r="H14" s="19"/>
      <c r="I14" s="20"/>
      <c r="J14" s="70" t="s">
        <v>5</v>
      </c>
      <c r="K14" s="71" t="s">
        <v>5</v>
      </c>
      <c r="L14" s="71" t="s">
        <v>5</v>
      </c>
      <c r="M14" s="72" t="s">
        <v>6</v>
      </c>
      <c r="N14" s="73" t="s">
        <v>6</v>
      </c>
      <c r="P14" s="80" t="s">
        <v>11</v>
      </c>
      <c r="Q14" s="81" t="s">
        <v>29</v>
      </c>
      <c r="R14" s="82"/>
      <c r="S14" s="82"/>
      <c r="T14" s="83" t="s">
        <v>13</v>
      </c>
      <c r="U14" s="83"/>
      <c r="V14" s="82"/>
      <c r="W14" s="20"/>
      <c r="AC14" s="3"/>
    </row>
    <row r="15" spans="2:36" x14ac:dyDescent="0.25">
      <c r="B15" s="10" t="s">
        <v>6</v>
      </c>
      <c r="C15" s="60" t="s">
        <v>43</v>
      </c>
      <c r="D15" s="60" t="s">
        <v>44</v>
      </c>
      <c r="E15" s="60" t="s">
        <v>45</v>
      </c>
      <c r="F15" s="60" t="s">
        <v>46</v>
      </c>
      <c r="G15" s="60" t="s">
        <v>47</v>
      </c>
      <c r="H15" s="60" t="s">
        <v>14</v>
      </c>
      <c r="I15" s="20"/>
      <c r="J15" s="74" t="s">
        <v>7</v>
      </c>
      <c r="K15" s="75" t="s">
        <v>8</v>
      </c>
      <c r="L15" s="75" t="s">
        <v>30</v>
      </c>
      <c r="M15" s="76" t="s">
        <v>10</v>
      </c>
      <c r="N15" s="77" t="s">
        <v>10</v>
      </c>
      <c r="P15" s="84" t="s">
        <v>6</v>
      </c>
      <c r="Q15" s="85" t="s">
        <v>43</v>
      </c>
      <c r="R15" s="85" t="s">
        <v>44</v>
      </c>
      <c r="S15" s="85" t="s">
        <v>45</v>
      </c>
      <c r="T15" s="85" t="s">
        <v>46</v>
      </c>
      <c r="U15" s="85" t="s">
        <v>47</v>
      </c>
      <c r="V15" s="85" t="s">
        <v>14</v>
      </c>
      <c r="W15" s="20"/>
      <c r="AC15" s="3"/>
    </row>
    <row r="16" spans="2:36" x14ac:dyDescent="0.25">
      <c r="B16" s="13">
        <v>1</v>
      </c>
      <c r="C16" s="20">
        <f>D6/C6</f>
        <v>2.5</v>
      </c>
      <c r="D16" s="20">
        <f t="shared" ref="D16:F19" si="0">E6/D6</f>
        <v>1.6</v>
      </c>
      <c r="E16" s="20">
        <f t="shared" si="0"/>
        <v>1.25</v>
      </c>
      <c r="F16" s="20">
        <f t="shared" si="0"/>
        <v>1.1000000000000001</v>
      </c>
      <c r="G16" s="20">
        <f>H6/G6</f>
        <v>1.0909090909090908</v>
      </c>
      <c r="H16" s="20"/>
      <c r="I16" s="20"/>
      <c r="J16" s="51">
        <v>7200</v>
      </c>
      <c r="K16" s="52">
        <v>12.000000357627869</v>
      </c>
      <c r="L16" s="17">
        <v>0.3</v>
      </c>
      <c r="M16" s="53">
        <f>V32/J16</f>
        <v>0.6</v>
      </c>
      <c r="N16" s="54">
        <v>0.6</v>
      </c>
      <c r="P16" s="13">
        <v>1</v>
      </c>
      <c r="Q16" s="20">
        <f>R6/Q6</f>
        <v>1.3333333333333333</v>
      </c>
      <c r="R16" s="20">
        <f t="shared" ref="R16:T19" si="1">S6/R6</f>
        <v>1.25</v>
      </c>
      <c r="S16" s="26">
        <f t="shared" si="1"/>
        <v>1.1200000084771051</v>
      </c>
      <c r="T16" s="26">
        <f t="shared" si="1"/>
        <v>1.0892857136099248</v>
      </c>
      <c r="U16" s="26">
        <f>V6/U6</f>
        <v>0.98360655054251145</v>
      </c>
      <c r="V16" s="20"/>
      <c r="W16" s="20"/>
      <c r="AC16" s="3"/>
    </row>
    <row r="17" spans="2:29" x14ac:dyDescent="0.25">
      <c r="B17" s="13">
        <v>2</v>
      </c>
      <c r="C17" s="20">
        <f>D7/C7</f>
        <v>2.5</v>
      </c>
      <c r="D17" s="20">
        <f t="shared" si="0"/>
        <v>1.6</v>
      </c>
      <c r="E17" s="20">
        <f t="shared" si="0"/>
        <v>1.25</v>
      </c>
      <c r="F17" s="20">
        <f t="shared" si="0"/>
        <v>1.1000000000000001</v>
      </c>
      <c r="G17" s="20"/>
      <c r="H17" s="20"/>
      <c r="I17" s="20"/>
      <c r="J17" s="51">
        <v>7200</v>
      </c>
      <c r="K17" s="52">
        <v>12.000000357627869</v>
      </c>
      <c r="L17" s="17">
        <v>0.4</v>
      </c>
      <c r="M17" s="53">
        <f>U32/J17</f>
        <v>0.6</v>
      </c>
      <c r="N17" s="54">
        <v>0.6</v>
      </c>
      <c r="P17" s="13">
        <v>2</v>
      </c>
      <c r="Q17" s="20">
        <f>R7/Q7</f>
        <v>1.3333333333333333</v>
      </c>
      <c r="R17" s="26">
        <f t="shared" si="1"/>
        <v>1.3000000211927625</v>
      </c>
      <c r="S17" s="26">
        <f t="shared" si="1"/>
        <v>1.0769230675180048</v>
      </c>
      <c r="T17" s="26">
        <f t="shared" si="1"/>
        <v>1.0892857136099248</v>
      </c>
      <c r="U17" s="20"/>
      <c r="V17" s="20"/>
      <c r="W17" s="20"/>
      <c r="AC17" s="3"/>
    </row>
    <row r="18" spans="2:29" x14ac:dyDescent="0.25">
      <c r="B18" s="13">
        <v>3</v>
      </c>
      <c r="C18" s="20">
        <f>D8/C8</f>
        <v>2.5</v>
      </c>
      <c r="D18" s="20">
        <f t="shared" si="0"/>
        <v>1.6</v>
      </c>
      <c r="E18" s="20">
        <f t="shared" si="0"/>
        <v>1.25</v>
      </c>
      <c r="F18" s="20"/>
      <c r="G18" s="20"/>
      <c r="H18" s="20"/>
      <c r="I18" s="20"/>
      <c r="J18" s="51">
        <v>7200</v>
      </c>
      <c r="K18" s="52">
        <v>12.000000357627869</v>
      </c>
      <c r="L18" s="17">
        <v>0.52500000000000002</v>
      </c>
      <c r="M18" s="53">
        <f>T32/J18</f>
        <v>0.64999999962155786</v>
      </c>
      <c r="N18" s="104">
        <v>0.65</v>
      </c>
      <c r="P18" s="13">
        <v>3</v>
      </c>
      <c r="Q18" s="26">
        <f>R8/Q8</f>
        <v>1.4000000260834</v>
      </c>
      <c r="R18" s="26">
        <f t="shared" si="1"/>
        <v>1.2380952336592859</v>
      </c>
      <c r="S18" s="26">
        <f t="shared" si="1"/>
        <v>1.0769230682414719</v>
      </c>
      <c r="T18" s="20"/>
      <c r="U18" s="20"/>
      <c r="V18" s="20"/>
      <c r="W18" s="20"/>
      <c r="AC18" s="3"/>
    </row>
    <row r="19" spans="2:29" x14ac:dyDescent="0.25">
      <c r="B19" s="13">
        <v>4</v>
      </c>
      <c r="C19" s="20">
        <f>D9/C9</f>
        <v>2.5</v>
      </c>
      <c r="D19" s="20">
        <f t="shared" si="0"/>
        <v>1.6</v>
      </c>
      <c r="E19" s="20"/>
      <c r="F19" s="20"/>
      <c r="G19" s="20"/>
      <c r="H19" s="20"/>
      <c r="I19" s="20"/>
      <c r="J19" s="51">
        <v>7200</v>
      </c>
      <c r="K19" s="52">
        <v>12.000000357627869</v>
      </c>
      <c r="L19" s="17">
        <v>0.67833337148030604</v>
      </c>
      <c r="M19" s="94">
        <f>S32/J19</f>
        <v>0.65866666965965914</v>
      </c>
      <c r="N19" s="54">
        <v>0.65</v>
      </c>
      <c r="P19" s="13">
        <v>4</v>
      </c>
      <c r="Q19" s="26">
        <f>R9/Q9</f>
        <v>1.2647058586612727</v>
      </c>
      <c r="R19" s="26">
        <f t="shared" si="1"/>
        <v>1.2093023107692973</v>
      </c>
      <c r="S19" s="20"/>
      <c r="T19" s="101" t="s">
        <v>58</v>
      </c>
      <c r="U19" s="20"/>
      <c r="V19" s="20"/>
      <c r="W19" s="20"/>
      <c r="AC19" s="3"/>
    </row>
    <row r="20" spans="2:29" x14ac:dyDescent="0.25">
      <c r="B20" s="13">
        <v>5</v>
      </c>
      <c r="C20" s="20">
        <f>D10/C10</f>
        <v>2.5</v>
      </c>
      <c r="D20" s="20"/>
      <c r="E20" s="20"/>
      <c r="F20" s="20"/>
      <c r="G20" s="20"/>
      <c r="H20" s="20"/>
      <c r="I20" s="20"/>
      <c r="J20" s="51">
        <v>7200</v>
      </c>
      <c r="K20" s="52">
        <v>12.000000357627869</v>
      </c>
      <c r="L20" s="17">
        <v>0.69250000847710502</v>
      </c>
      <c r="M20" s="94">
        <f>R32/J20</f>
        <v>0.73282351543577828</v>
      </c>
      <c r="N20" s="104">
        <v>0.7</v>
      </c>
      <c r="P20" s="13">
        <v>5</v>
      </c>
      <c r="Q20" s="26">
        <f>R10/Q10</f>
        <v>1.2647058603535346</v>
      </c>
      <c r="R20" s="20"/>
      <c r="S20" s="20"/>
      <c r="T20" s="101" t="s">
        <v>63</v>
      </c>
      <c r="U20" s="20"/>
      <c r="V20" s="20"/>
      <c r="W20" s="20"/>
      <c r="AC20" s="3"/>
    </row>
    <row r="21" spans="2:29" x14ac:dyDescent="0.25">
      <c r="B21" s="13">
        <v>6</v>
      </c>
      <c r="C21" s="20"/>
      <c r="D21" s="20"/>
      <c r="E21" s="20"/>
      <c r="F21" s="20"/>
      <c r="G21" s="20"/>
      <c r="H21" s="20"/>
      <c r="I21" s="20"/>
      <c r="J21" s="55">
        <v>7200</v>
      </c>
      <c r="K21" s="56">
        <v>12.000000357627869</v>
      </c>
      <c r="L21" s="57">
        <v>0.6825</v>
      </c>
      <c r="M21" s="95">
        <f>Q32/J21</f>
        <v>0.76440878805580215</v>
      </c>
      <c r="N21" s="59">
        <v>0.7</v>
      </c>
      <c r="P21" s="13">
        <v>6</v>
      </c>
      <c r="Q21" s="20"/>
      <c r="R21" s="20"/>
      <c r="S21" s="20"/>
      <c r="T21" s="20"/>
      <c r="U21" s="20"/>
      <c r="V21" s="20"/>
      <c r="W21" s="20"/>
      <c r="AC21" s="3"/>
    </row>
    <row r="22" spans="2:29" x14ac:dyDescent="0.25">
      <c r="C22" s="21"/>
      <c r="Q22" s="21"/>
      <c r="AC22" s="3"/>
    </row>
    <row r="23" spans="2:29" x14ac:dyDescent="0.25">
      <c r="B23" t="s">
        <v>15</v>
      </c>
      <c r="C23" s="61">
        <f>AVERAGE(C16:C21)</f>
        <v>2.5</v>
      </c>
      <c r="D23" s="61">
        <f>AVERAGE(D16:D21)</f>
        <v>1.6</v>
      </c>
      <c r="E23" s="61">
        <f>AVERAGE(E16:E21)</f>
        <v>1.25</v>
      </c>
      <c r="F23" s="61">
        <f>AVERAGE(F16:F21)</f>
        <v>1.1000000000000001</v>
      </c>
      <c r="G23" s="61">
        <f>AVERAGE(G16:G21)</f>
        <v>1.0909090909090908</v>
      </c>
      <c r="H23" s="21"/>
      <c r="I23" s="21"/>
      <c r="J23" s="62" t="s">
        <v>49</v>
      </c>
      <c r="K23" s="63"/>
      <c r="L23" s="63"/>
      <c r="M23" s="63"/>
      <c r="N23" s="64"/>
      <c r="P23" t="s">
        <v>15</v>
      </c>
      <c r="Q23" s="88">
        <f>AVERAGE(Q16:Q21)</f>
        <v>1.3192156823529748</v>
      </c>
      <c r="R23" s="88">
        <f>AVERAGE(R16:R21)</f>
        <v>1.2493493914053364</v>
      </c>
      <c r="S23" s="88">
        <f>AVERAGE(S16:S21)</f>
        <v>1.0912820480788605</v>
      </c>
      <c r="T23" s="88">
        <f>AVERAGE(T16:T21)</f>
        <v>1.0892857136099248</v>
      </c>
      <c r="U23" s="88">
        <f>AVERAGE(U16:U21)</f>
        <v>0.98360655054251145</v>
      </c>
      <c r="V23" s="21"/>
      <c r="W23" s="21"/>
      <c r="AC23" s="3"/>
    </row>
    <row r="24" spans="2:29" x14ac:dyDescent="0.25">
      <c r="B24" t="s">
        <v>19</v>
      </c>
      <c r="C24" s="21">
        <f>SUM(D6:D10)/SUM(C6:C10)</f>
        <v>2.5</v>
      </c>
      <c r="D24" s="21">
        <f>SUM(E6:E9)/SUM(D6:D9)</f>
        <v>1.6</v>
      </c>
      <c r="E24" s="21">
        <f>SUM(F6:F8)/SUM(E6:E8)</f>
        <v>1.25</v>
      </c>
      <c r="F24" s="21">
        <f>SUM(G6:G7)/SUM(F6:F7)</f>
        <v>1.1000000000000001</v>
      </c>
      <c r="G24" s="21">
        <f>SUM(H6:H6)/SUM(G6:G6)</f>
        <v>1.0909090909090908</v>
      </c>
      <c r="H24" s="21"/>
      <c r="I24" s="21"/>
      <c r="J24" s="65" t="s">
        <v>32</v>
      </c>
      <c r="K24" s="23"/>
      <c r="L24" s="92" t="s">
        <v>72</v>
      </c>
      <c r="M24" s="23"/>
      <c r="N24" s="24"/>
      <c r="P24" t="s">
        <v>19</v>
      </c>
      <c r="Q24" s="21">
        <f>SUM(R6:R10)/SUM(Q6:Q10)</f>
        <v>1.3150887510744604</v>
      </c>
      <c r="R24" s="21">
        <f>SUM(S6:S9)/SUM(R6:R9)</f>
        <v>1.2474576265341841</v>
      </c>
      <c r="S24" s="21">
        <f>SUM(T6:T8)/SUM(S6:S8)</f>
        <v>1.0905263121431445</v>
      </c>
      <c r="T24" s="21">
        <f>SUM(U6:U7)/SUM(T6:T7)</f>
        <v>1.0892857136099248</v>
      </c>
      <c r="U24" s="21">
        <f>SUM(V6:V6)/SUM(U6:U6)</f>
        <v>0.98360655054251145</v>
      </c>
      <c r="V24" s="21"/>
      <c r="W24" s="21"/>
      <c r="AC24" s="3"/>
    </row>
    <row r="25" spans="2:29" x14ac:dyDescent="0.25">
      <c r="B25" t="s">
        <v>16</v>
      </c>
      <c r="C25" s="21">
        <f>MEDIAN(C16:C21)</f>
        <v>2.5</v>
      </c>
      <c r="D25" s="21">
        <f>MEDIAN(D16:D21)</f>
        <v>1.6</v>
      </c>
      <c r="E25" s="21">
        <f>MEDIAN(E16:E21)</f>
        <v>1.25</v>
      </c>
      <c r="F25" s="21">
        <f>MEDIAN(F16:F21)</f>
        <v>1.1000000000000001</v>
      </c>
      <c r="G25" s="21">
        <f>MEDIAN(G16:G21)</f>
        <v>1.0909090909090908</v>
      </c>
      <c r="H25" s="21"/>
      <c r="I25" s="21"/>
      <c r="J25" s="65" t="s">
        <v>33</v>
      </c>
      <c r="K25" s="23"/>
      <c r="L25" s="92" t="s">
        <v>64</v>
      </c>
      <c r="M25" s="23"/>
      <c r="N25" s="24"/>
      <c r="P25" t="s">
        <v>16</v>
      </c>
      <c r="Q25" s="21">
        <f>MEDIAN(Q16:Q21)</f>
        <v>1.3333333333333333</v>
      </c>
      <c r="R25" s="21">
        <f>MEDIAN(R16:R21)</f>
        <v>1.244047616829643</v>
      </c>
      <c r="S25" s="21">
        <f>MEDIAN(S16:S21)</f>
        <v>1.0769230682414719</v>
      </c>
      <c r="T25" s="21">
        <f>MEDIAN(T16:T21)</f>
        <v>1.0892857136099248</v>
      </c>
      <c r="U25" s="21">
        <f>MEDIAN(U16:U21)</f>
        <v>0.98360655054251145</v>
      </c>
      <c r="V25" s="21"/>
      <c r="W25" s="21"/>
      <c r="AC25" s="3"/>
    </row>
    <row r="26" spans="2:29" x14ac:dyDescent="0.25">
      <c r="B26" t="s">
        <v>17</v>
      </c>
      <c r="C26" s="21">
        <f>IFERROR((SUM(C16:C21)-MIN(C16:C21)-MAX(C16:C21))/(COUNT(C16:C21)-2),"")</f>
        <v>2.5</v>
      </c>
      <c r="D26" s="21">
        <f>IFERROR((SUM(D16:D21)-MIN(D16:D21)-MAX(D16:D21))/(COUNT(D16:D21)-2),"")</f>
        <v>1.6000000000000003</v>
      </c>
      <c r="E26" s="21">
        <f>IFERROR((SUM(E16:E21)-MIN(E16:E21)-MAX(E16:E21))/(COUNT(E16:E21)-2),"")</f>
        <v>1.25</v>
      </c>
      <c r="F26" s="21" t="str">
        <f>IFERROR((SUM(F16:F21)-MIN(F16:F21)-MAX(F16:F21))/(COUNT(F16:F21)-2),"")</f>
        <v/>
      </c>
      <c r="G26" s="21"/>
      <c r="H26" s="21"/>
      <c r="I26" s="21"/>
      <c r="J26" s="22"/>
      <c r="K26" s="23"/>
      <c r="L26" s="23"/>
      <c r="M26" s="23"/>
      <c r="N26" s="24"/>
      <c r="P26" t="s">
        <v>17</v>
      </c>
      <c r="Q26" s="21">
        <f>IFERROR((SUM(Q16:Q21)-MIN(Q16:Q21)-MAX(Q16:Q21))/(COUNT(Q16:Q21)-2),"")</f>
        <v>1.3104575090067339</v>
      </c>
      <c r="R26" s="21">
        <f>IFERROR((SUM(R16:R21)-MIN(R16:R21)-MAX(R16:R21))/(COUNT(R16:R21)-2),"")</f>
        <v>1.2440476168296428</v>
      </c>
      <c r="S26" s="21">
        <f>IFERROR((SUM(S16:S21)-MIN(S16:S21)-MAX(S16:S21))/(COUNT(S16:S21)-2),"")</f>
        <v>1.0769230682414717</v>
      </c>
      <c r="T26" s="21" t="str">
        <f>IFERROR((SUM(T16:T21)-MIN(T16:T21)-MAX(T16:T21))/(COUNT(T16:T21)-2),"")</f>
        <v/>
      </c>
      <c r="U26" s="21"/>
      <c r="V26" s="21"/>
      <c r="W26" s="21"/>
      <c r="AC26" s="3"/>
    </row>
    <row r="27" spans="2:29" x14ac:dyDescent="0.25">
      <c r="B27" t="s">
        <v>18</v>
      </c>
      <c r="C27" s="21">
        <f>AVERAGE(C18:C20)</f>
        <v>2.5</v>
      </c>
      <c r="D27" s="21">
        <f>AVERAGE(D17:D19)</f>
        <v>1.6000000000000003</v>
      </c>
      <c r="E27" s="21">
        <f>AVERAGE(E16:E18)</f>
        <v>1.25</v>
      </c>
      <c r="F27" s="21"/>
      <c r="G27" s="21"/>
      <c r="H27" s="21"/>
      <c r="I27" s="21"/>
      <c r="J27" s="66" t="s">
        <v>34</v>
      </c>
      <c r="K27" s="67"/>
      <c r="L27" s="67"/>
      <c r="M27" s="67"/>
      <c r="N27" s="68"/>
      <c r="P27" t="s">
        <v>18</v>
      </c>
      <c r="Q27" s="21">
        <f>AVERAGE(Q18:Q20)</f>
        <v>1.3098039150327356</v>
      </c>
      <c r="R27" s="21">
        <f>AVERAGE(R17:R19)</f>
        <v>1.2491325218737819</v>
      </c>
      <c r="S27" s="21">
        <f>AVERAGE(S16:S18)</f>
        <v>1.0912820480788605</v>
      </c>
      <c r="T27" s="21"/>
      <c r="U27" s="21"/>
      <c r="V27" s="21"/>
      <c r="W27" s="21"/>
      <c r="AC27" s="3"/>
    </row>
    <row r="28" spans="2:29" x14ac:dyDescent="0.25">
      <c r="J28" s="65" t="s">
        <v>35</v>
      </c>
      <c r="K28" s="23"/>
      <c r="L28" s="93" t="s">
        <v>36</v>
      </c>
      <c r="M28" s="23"/>
      <c r="N28" s="24"/>
      <c r="Q28" s="106" t="s">
        <v>68</v>
      </c>
      <c r="AC28" s="3"/>
    </row>
    <row r="29" spans="2:29" x14ac:dyDescent="0.25">
      <c r="B29" s="27" t="s">
        <v>20</v>
      </c>
      <c r="C29" s="28">
        <f>C23</f>
        <v>2.5</v>
      </c>
      <c r="D29" s="29">
        <f>D23</f>
        <v>1.6</v>
      </c>
      <c r="E29" s="29">
        <f>E23</f>
        <v>1.25</v>
      </c>
      <c r="F29" s="29">
        <f>F23</f>
        <v>1.1000000000000001</v>
      </c>
      <c r="G29" s="30">
        <f>G23</f>
        <v>1.0909090909090908</v>
      </c>
      <c r="H29" s="31"/>
      <c r="I29" s="31"/>
      <c r="J29" s="65" t="s">
        <v>37</v>
      </c>
      <c r="K29" s="23"/>
      <c r="L29" s="92" t="s">
        <v>50</v>
      </c>
      <c r="M29" s="23"/>
      <c r="N29" s="24"/>
      <c r="P29" s="27" t="s">
        <v>20</v>
      </c>
      <c r="Q29" s="89">
        <f>Q23</f>
        <v>1.3192156823529748</v>
      </c>
      <c r="R29" s="90">
        <f>R23</f>
        <v>1.2493493914053364</v>
      </c>
      <c r="S29" s="90">
        <f>S23</f>
        <v>1.0912820480788605</v>
      </c>
      <c r="T29" s="90">
        <f>T23</f>
        <v>1.0892857136099248</v>
      </c>
      <c r="U29" s="91">
        <f>U23</f>
        <v>0.98360655054251145</v>
      </c>
      <c r="V29" s="31"/>
      <c r="W29" s="31"/>
      <c r="AC29" s="3"/>
    </row>
    <row r="30" spans="2:29" x14ac:dyDescent="0.25">
      <c r="B30" s="32" t="s">
        <v>21</v>
      </c>
      <c r="C30" s="21">
        <f>D30*C29</f>
        <v>6.0000000000000009</v>
      </c>
      <c r="D30" s="21">
        <f>E30*D29</f>
        <v>2.4000000000000004</v>
      </c>
      <c r="E30" s="21">
        <f>F30*E29</f>
        <v>1.5</v>
      </c>
      <c r="F30" s="21">
        <f>G30*F29</f>
        <v>1.2</v>
      </c>
      <c r="G30" s="21">
        <f>H30*G29</f>
        <v>1.0909090909090908</v>
      </c>
      <c r="H30" s="26">
        <v>1</v>
      </c>
      <c r="I30" s="21"/>
      <c r="J30" s="22"/>
      <c r="K30" s="23"/>
      <c r="L30" s="92" t="s">
        <v>56</v>
      </c>
      <c r="M30" s="23"/>
      <c r="N30" s="24"/>
      <c r="P30" s="32" t="s">
        <v>21</v>
      </c>
      <c r="Q30" s="21">
        <f>R30*Q29</f>
        <v>1.927080895925213</v>
      </c>
      <c r="R30" s="21">
        <f>S30*R29</f>
        <v>1.4607777346067019</v>
      </c>
      <c r="S30" s="21">
        <f>T30*S29</f>
        <v>1.1692307569490543</v>
      </c>
      <c r="T30" s="21">
        <f>U30*T29</f>
        <v>1.0714285633190961</v>
      </c>
      <c r="U30" s="21">
        <f>V30*U29</f>
        <v>0.98360655054251145</v>
      </c>
      <c r="V30" s="26">
        <v>1</v>
      </c>
      <c r="W30" s="21"/>
      <c r="AC30" s="3"/>
    </row>
    <row r="31" spans="2:29" x14ac:dyDescent="0.25">
      <c r="B31" s="33" t="s">
        <v>22</v>
      </c>
      <c r="J31" s="22"/>
      <c r="K31" s="23"/>
      <c r="L31" s="23"/>
      <c r="M31" s="23"/>
      <c r="N31" s="24"/>
      <c r="P31" s="33" t="s">
        <v>22</v>
      </c>
      <c r="AC31" s="3"/>
    </row>
    <row r="32" spans="2:29" x14ac:dyDescent="0.25">
      <c r="B32" t="s">
        <v>23</v>
      </c>
      <c r="C32" s="14">
        <f>C30*C11</f>
        <v>5040.0000000000009</v>
      </c>
      <c r="D32" s="14">
        <f>D30*D10</f>
        <v>5040.0000000000009</v>
      </c>
      <c r="E32" s="14">
        <f>E30*E9</f>
        <v>4680</v>
      </c>
      <c r="F32" s="14">
        <f>F30*F8</f>
        <v>4680</v>
      </c>
      <c r="G32" s="14">
        <f>G30*G7</f>
        <v>4320</v>
      </c>
      <c r="H32" s="14">
        <f>H30*H6</f>
        <v>4320</v>
      </c>
      <c r="I32" s="34"/>
      <c r="J32" s="22"/>
      <c r="K32" s="23"/>
      <c r="L32" s="23"/>
      <c r="M32" s="23"/>
      <c r="N32" s="24"/>
      <c r="P32" t="s">
        <v>23</v>
      </c>
      <c r="Q32" s="14">
        <f>Q30*Q11</f>
        <v>5503.7432740017757</v>
      </c>
      <c r="R32" s="14">
        <f>R30*R10</f>
        <v>5276.3293111376033</v>
      </c>
      <c r="S32" s="14">
        <f>S30*S9</f>
        <v>4742.4000215495462</v>
      </c>
      <c r="T32" s="14">
        <f>T30*T8</f>
        <v>4679.9999972752166</v>
      </c>
      <c r="U32" s="14">
        <f>U30*U7</f>
        <v>4320</v>
      </c>
      <c r="V32" s="14">
        <f>V30*V6</f>
        <v>4320</v>
      </c>
      <c r="W32" s="34"/>
      <c r="AC32" s="3"/>
    </row>
    <row r="33" spans="2:29" x14ac:dyDescent="0.25">
      <c r="B33" s="35" t="s">
        <v>24</v>
      </c>
      <c r="C33" s="13">
        <v>6</v>
      </c>
      <c r="D33" s="13">
        <v>5</v>
      </c>
      <c r="E33" s="13">
        <v>4</v>
      </c>
      <c r="F33" s="13">
        <v>3</v>
      </c>
      <c r="G33" s="13">
        <v>2</v>
      </c>
      <c r="H33" s="13">
        <v>1</v>
      </c>
      <c r="I33" s="13"/>
      <c r="J33" s="69"/>
      <c r="K33" s="12"/>
      <c r="L33" s="12"/>
      <c r="M33" s="12"/>
      <c r="N33" s="25"/>
      <c r="P33" s="35" t="s">
        <v>24</v>
      </c>
      <c r="Q33" s="13">
        <v>6</v>
      </c>
      <c r="R33" s="13">
        <v>5</v>
      </c>
      <c r="S33" s="13">
        <v>4</v>
      </c>
      <c r="T33" s="13">
        <v>3</v>
      </c>
      <c r="U33" s="13">
        <v>2</v>
      </c>
      <c r="V33" s="13">
        <v>1</v>
      </c>
      <c r="W33" s="13"/>
      <c r="AC33" s="3"/>
    </row>
    <row r="34" spans="2:29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"/>
    </row>
  </sheetData>
  <conditionalFormatting sqref="M39:M4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9:AA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2020-05-22T18:51:31Z</dcterms:created>
  <dcterms:modified xsi:type="dcterms:W3CDTF">2020-05-27T15:47:19Z</dcterms:modified>
</cp:coreProperties>
</file>