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 Set 2\"/>
    </mc:Choice>
  </mc:AlternateContent>
  <bookViews>
    <workbookView xWindow="0" yWindow="0" windowWidth="24000" windowHeight="9735"/>
  </bookViews>
  <sheets>
    <sheet name="TOC" sheetId="1" r:id="rId1"/>
    <sheet name="W-01" sheetId="7" r:id="rId2"/>
    <sheet name="W-03" sheetId="5" r:id="rId3"/>
    <sheet name="W-04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7" l="1"/>
  <c r="V39" i="7" l="1"/>
  <c r="V35" i="7"/>
  <c r="R20" i="7"/>
  <c r="R39" i="7"/>
  <c r="R40" i="7" s="1"/>
  <c r="R35" i="7"/>
  <c r="X3" i="7"/>
  <c r="X4" i="7"/>
  <c r="X2" i="7"/>
  <c r="R36" i="7" l="1"/>
  <c r="V2" i="7"/>
  <c r="Z2" i="7" s="1"/>
  <c r="U20" i="7"/>
  <c r="V29" i="7" l="1"/>
  <c r="T10" i="7"/>
  <c r="W20" i="7"/>
  <c r="Y20" i="7"/>
  <c r="Y24" i="7"/>
  <c r="X10" i="7"/>
  <c r="X6" i="7"/>
  <c r="R21" i="7" l="1"/>
  <c r="R10" i="7"/>
  <c r="R11" i="7" s="1"/>
  <c r="V3" i="7"/>
  <c r="Z3" i="7" s="1"/>
  <c r="V4" i="7"/>
  <c r="Z4" i="7" s="1"/>
  <c r="X7" i="7"/>
  <c r="V6" i="7"/>
  <c r="Z6" i="7" s="1"/>
  <c r="R16" i="7" l="1"/>
  <c r="R29" i="7"/>
  <c r="R30" i="7" s="1"/>
  <c r="X29" i="7"/>
  <c r="X30" i="7" s="1"/>
  <c r="R24" i="7"/>
  <c r="R25" i="7" s="1"/>
  <c r="W24" i="7"/>
  <c r="W25" i="7" s="1"/>
  <c r="T29" i="7"/>
  <c r="T30" i="7" s="1"/>
  <c r="V10" i="7"/>
  <c r="V11" i="7" s="1"/>
  <c r="R12" i="7" s="1"/>
  <c r="V7" i="7"/>
  <c r="Z7" i="7" s="1"/>
  <c r="R26" i="7" l="1"/>
  <c r="W16" i="7"/>
  <c r="R17" i="7" s="1"/>
</calcChain>
</file>

<file path=xl/sharedStrings.xml><?xml version="1.0" encoding="utf-8"?>
<sst xmlns="http://schemas.openxmlformats.org/spreadsheetml/2006/main" count="800" uniqueCount="141">
  <si>
    <t>Question</t>
  </si>
  <si>
    <t>Sheet</t>
  </si>
  <si>
    <t>Type</t>
  </si>
  <si>
    <t>W-04</t>
  </si>
  <si>
    <t>Exposure Aggregation 1</t>
  </si>
  <si>
    <t>Reading:</t>
  </si>
  <si>
    <t>|</t>
  </si>
  <si>
    <t>Model:</t>
  </si>
  <si>
    <t>Problem Type:</t>
  </si>
  <si>
    <t>Given</t>
  </si>
  <si>
    <t>Find</t>
  </si>
  <si>
    <t>a</t>
  </si>
  <si>
    <t>Werner 04: Exposures</t>
  </si>
  <si>
    <t>Basic Formulas</t>
  </si>
  <si>
    <t>UEE</t>
  </si>
  <si>
    <t>Calculate the following metrics for the given time period or "as of" date.</t>
  </si>
  <si>
    <t>WE</t>
  </si>
  <si>
    <t xml:space="preserve">for </t>
  </si>
  <si>
    <t>CY</t>
  </si>
  <si>
    <t>EE</t>
  </si>
  <si>
    <t>as of</t>
  </si>
  <si>
    <t>IFE</t>
  </si>
  <si>
    <t>policy</t>
  </si>
  <si>
    <t># policies</t>
  </si>
  <si>
    <t>effective date</t>
  </si>
  <si>
    <t>term</t>
  </si>
  <si>
    <t>cancel date</t>
  </si>
  <si>
    <t>A</t>
  </si>
  <si>
    <t>B</t>
  </si>
  <si>
    <t>C</t>
  </si>
  <si>
    <t>D</t>
  </si>
  <si>
    <t>&lt;====</t>
  </si>
  <si>
    <t>final answer</t>
  </si>
  <si>
    <t>=</t>
  </si>
  <si>
    <t>b</t>
  </si>
  <si>
    <t>Werner 03: Data</t>
  </si>
  <si>
    <t>2017.Spring #3</t>
  </si>
  <si>
    <t>Calculate AY and CY incurred losses</t>
  </si>
  <si>
    <t xml:space="preserve"> (i)   SUM only rows with an accident date in:</t>
  </si>
  <si>
    <t>and transaction date on or prior to:</t>
  </si>
  <si>
    <t xml:space="preserve"> (ii)  calculate change in case reserve:</t>
  </si>
  <si>
    <t>(current ending case reserve) - (prior ending case reserve)</t>
  </si>
  <si>
    <t>incurred loss for AY</t>
  </si>
  <si>
    <t xml:space="preserve"> (iii) calculate incurred loss for each row as:</t>
  </si>
  <si>
    <t>(incremental paid) + (change in case reserve)</t>
  </si>
  <si>
    <t>claim</t>
  </si>
  <si>
    <t xml:space="preserve"> (iv)  sum the incurred losses:</t>
  </si>
  <si>
    <t>incurred loss for CY</t>
  </si>
  <si>
    <t>accident</t>
  </si>
  <si>
    <t>transaction</t>
  </si>
  <si>
    <t>incremental</t>
  </si>
  <si>
    <t>ending</t>
  </si>
  <si>
    <t>change in</t>
  </si>
  <si>
    <t>incurred</t>
  </si>
  <si>
    <t>use row?</t>
  </si>
  <si>
    <t>date</t>
  </si>
  <si>
    <t>payment</t>
  </si>
  <si>
    <t>case reserve</t>
  </si>
  <si>
    <t>loss</t>
  </si>
  <si>
    <t/>
  </si>
  <si>
    <t>==&gt;</t>
  </si>
  <si>
    <t>all</t>
  </si>
  <si>
    <t>and transaction date in:</t>
  </si>
  <si>
    <t xml:space="preserve"> (ii)  same as part (a)</t>
  </si>
  <si>
    <t xml:space="preserve"> (iii) same as part (a)</t>
  </si>
  <si>
    <t xml:space="preserve"> (iv)  same as part (a)</t>
  </si>
  <si>
    <t>2021.07.01</t>
  </si>
  <si>
    <t>2022.07.01</t>
  </si>
  <si>
    <t>2023.05.01</t>
  </si>
  <si>
    <t>W-03</t>
  </si>
  <si>
    <t>Werner 01:  Introduction</t>
  </si>
  <si>
    <t>Original</t>
  </si>
  <si>
    <t>counts</t>
  </si>
  <si>
    <t>F</t>
  </si>
  <si>
    <t>X</t>
  </si>
  <si>
    <t>L</t>
  </si>
  <si>
    <t>S</t>
  </si>
  <si>
    <t>EP</t>
  </si>
  <si>
    <t>WP</t>
  </si>
  <si>
    <t>PP</t>
  </si>
  <si>
    <t>LAE</t>
  </si>
  <si>
    <t>Comm, Other, TLF</t>
  </si>
  <si>
    <t>LR</t>
  </si>
  <si>
    <t>General</t>
  </si>
  <si>
    <t>LAER</t>
  </si>
  <si>
    <t>UWER</t>
  </si>
  <si>
    <t>OER</t>
  </si>
  <si>
    <t>COR</t>
  </si>
  <si>
    <t>RR</t>
  </si>
  <si>
    <t>/</t>
  </si>
  <si>
    <t>Formulas - Calculating</t>
  </si>
  <si>
    <t>Method 1:</t>
  </si>
  <si>
    <t>LR &amp; LAER</t>
  </si>
  <si>
    <t>Loss</t>
  </si>
  <si>
    <t>+</t>
  </si>
  <si>
    <t># of policies renewed</t>
  </si>
  <si>
    <t>x</t>
  </si>
  <si>
    <t># of potential renewal policies</t>
  </si>
  <si>
    <t>Alternate calculation for Loss &amp; LAE Ratio (LR &amp; LAER):</t>
  </si>
  <si>
    <t># of accepted quotes</t>
  </si>
  <si>
    <t>Method 2:</t>
  </si>
  <si>
    <t>(</t>
  </si>
  <si>
    <t>)</t>
  </si>
  <si>
    <t># of quotes</t>
  </si>
  <si>
    <t>General Expense</t>
  </si>
  <si>
    <t>(Comm + Oth + TLF)</t>
  </si>
  <si>
    <t>Frequency</t>
  </si>
  <si>
    <t>Severity</t>
  </si>
  <si>
    <t>Pure Premium</t>
  </si>
  <si>
    <t>Loss Ratio</t>
  </si>
  <si>
    <t>Loss Adjustment Expense Ratio</t>
  </si>
  <si>
    <t>Loss &amp; LAE Ratio</t>
  </si>
  <si>
    <t>Operating Expense Ratio</t>
  </si>
  <si>
    <t>Retention Ratio</t>
  </si>
  <si>
    <t>Close Ratio</t>
  </si>
  <si>
    <t>W-01</t>
  </si>
  <si>
    <t>Exam 5: Pricing - Chapter 1, 3 and 4</t>
  </si>
  <si>
    <t>Underwriting Expense Ratio</t>
  </si>
  <si>
    <t>Combined Ratio</t>
  </si>
  <si>
    <t>-- . -- . --</t>
  </si>
  <si>
    <t>Return to TOC</t>
  </si>
  <si>
    <t>2024 . 04 . 01</t>
  </si>
  <si>
    <t>2024m04d01</t>
  </si>
  <si>
    <t>2024 . 08 . 30</t>
  </si>
  <si>
    <t>2024 . 08 . 15</t>
  </si>
  <si>
    <t>2024 . 08 . 01</t>
  </si>
  <si>
    <t>2023 . 11 . 30</t>
  </si>
  <si>
    <t>2025 . 09 . 15</t>
  </si>
  <si>
    <t>date format:   yyyy.mm.dd</t>
  </si>
  <si>
    <t>no</t>
  </si>
  <si>
    <t>yes</t>
  </si>
  <si>
    <t>2022.10.01</t>
  </si>
  <si>
    <t xml:space="preserve"> (i)   SUM rows with any accident date:</t>
  </si>
  <si>
    <t>2021.11.01</t>
  </si>
  <si>
    <t>2022.02.01</t>
  </si>
  <si>
    <t>2022.11.01</t>
  </si>
  <si>
    <t>2021.5.01</t>
  </si>
  <si>
    <t>2022.05.01</t>
  </si>
  <si>
    <t>2024.02.01</t>
  </si>
  <si>
    <t>2021.1.01</t>
  </si>
  <si>
    <t>2023.01.01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</si>
</sst>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0" fontId="2" fillId="2" borderId="0" xfId="1" applyAlignment="1">
      <alignment horizontal="center"/>
    </xf>
    <xf numFmtId="3" fontId="0" fillId="0" borderId="0" xfId="0" applyNumberFormat="1" applyFont="1" applyFill="1" applyAlignment="1">
      <alignment horizontal="center"/>
    </xf>
    <xf numFmtId="1" fontId="0" fillId="7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4" fillId="4" borderId="0" xfId="3"/>
    <xf numFmtId="3" fontId="0" fillId="7" borderId="0" xfId="0" applyNumberFormat="1" applyFont="1" applyFill="1"/>
    <xf numFmtId="0" fontId="1" fillId="5" borderId="0" xfId="4"/>
    <xf numFmtId="3" fontId="0" fillId="0" borderId="7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0" fillId="0" borderId="0" xfId="0" applyNumberFormat="1" applyFont="1" applyBorder="1"/>
    <xf numFmtId="1" fontId="0" fillId="0" borderId="8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Continuous"/>
    </xf>
    <xf numFmtId="3" fontId="0" fillId="0" borderId="9" xfId="0" applyNumberFormat="1" applyFont="1" applyBorder="1" applyAlignment="1">
      <alignment horizontal="centerContinuous"/>
    </xf>
    <xf numFmtId="0" fontId="3" fillId="3" borderId="0" xfId="2"/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Continuous"/>
    </xf>
    <xf numFmtId="3" fontId="0" fillId="0" borderId="11" xfId="0" applyNumberFormat="1" applyFont="1" applyBorder="1" applyAlignment="1">
      <alignment horizontal="centerContinuous"/>
    </xf>
    <xf numFmtId="3" fontId="0" fillId="0" borderId="1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Continuous"/>
    </xf>
    <xf numFmtId="3" fontId="0" fillId="0" borderId="6" xfId="0" applyNumberFormat="1" applyFont="1" applyBorder="1" applyAlignment="1">
      <alignment horizontal="centerContinuous"/>
    </xf>
    <xf numFmtId="3" fontId="0" fillId="0" borderId="8" xfId="0" applyNumberFormat="1" applyFont="1" applyBorder="1" applyAlignment="1">
      <alignment horizontal="center"/>
    </xf>
    <xf numFmtId="3" fontId="0" fillId="7" borderId="0" xfId="0" applyNumberFormat="1" applyFont="1" applyFill="1" applyBorder="1" applyAlignment="1">
      <alignment horizontal="centerContinuous"/>
    </xf>
    <xf numFmtId="3" fontId="0" fillId="7" borderId="9" xfId="0" applyNumberFormat="1" applyFont="1" applyFill="1" applyBorder="1" applyAlignment="1">
      <alignment horizontal="centerContinuous"/>
    </xf>
    <xf numFmtId="4" fontId="0" fillId="0" borderId="8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Continuous"/>
    </xf>
    <xf numFmtId="3" fontId="10" fillId="7" borderId="1" xfId="0" applyNumberFormat="1" applyFont="1" applyFill="1" applyBorder="1" applyAlignment="1">
      <alignment horizontal="centerContinuous"/>
    </xf>
    <xf numFmtId="3" fontId="10" fillId="7" borderId="6" xfId="0" applyNumberFormat="1" applyFont="1" applyFill="1" applyBorder="1" applyAlignment="1">
      <alignment horizontal="centerContinuous"/>
    </xf>
    <xf numFmtId="3" fontId="0" fillId="7" borderId="1" xfId="0" applyNumberFormat="1" applyFont="1" applyFill="1" applyBorder="1" applyAlignment="1">
      <alignment horizontal="centerContinuous"/>
    </xf>
    <xf numFmtId="3" fontId="0" fillId="7" borderId="6" xfId="0" applyNumberFormat="1" applyFont="1" applyFill="1" applyBorder="1" applyAlignment="1">
      <alignment horizontal="centerContinuous"/>
    </xf>
    <xf numFmtId="4" fontId="0" fillId="0" borderId="13" xfId="0" quotePrefix="1" applyNumberFormat="1" applyFont="1" applyBorder="1" applyAlignment="1">
      <alignment horizontal="center"/>
    </xf>
    <xf numFmtId="4" fontId="0" fillId="0" borderId="6" xfId="0" quotePrefix="1" applyNumberFormat="1" applyFont="1" applyBorder="1" applyAlignment="1">
      <alignment horizontal="center"/>
    </xf>
    <xf numFmtId="4" fontId="0" fillId="0" borderId="1" xfId="0" quotePrefix="1" applyNumberFormat="1" applyFont="1" applyBorder="1" applyAlignment="1">
      <alignment horizontal="centerContinuous"/>
    </xf>
    <xf numFmtId="4" fontId="0" fillId="0" borderId="0" xfId="0" applyNumberFormat="1" applyFont="1"/>
    <xf numFmtId="3" fontId="0" fillId="7" borderId="9" xfId="0" applyNumberFormat="1" applyFont="1" applyFill="1" applyBorder="1" applyAlignment="1">
      <alignment horizontal="center"/>
    </xf>
    <xf numFmtId="3" fontId="10" fillId="7" borderId="6" xfId="2" applyNumberFormat="1" applyFont="1" applyFill="1" applyBorder="1" applyAlignment="1">
      <alignment horizontal="center"/>
    </xf>
    <xf numFmtId="0" fontId="0" fillId="0" borderId="0" xfId="0" quotePrefix="1" applyFont="1" applyAlignment="1">
      <alignment horizontal="center"/>
    </xf>
    <xf numFmtId="3" fontId="12" fillId="0" borderId="0" xfId="0" applyNumberFormat="1" applyFont="1"/>
    <xf numFmtId="3" fontId="2" fillId="2" borderId="0" xfId="1" applyNumberFormat="1"/>
    <xf numFmtId="3" fontId="1" fillId="5" borderId="0" xfId="4" applyNumberFormat="1"/>
    <xf numFmtId="3" fontId="3" fillId="3" borderId="0" xfId="2" applyNumberFormat="1"/>
    <xf numFmtId="0" fontId="14" fillId="6" borderId="0" xfId="5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3" fontId="0" fillId="7" borderId="0" xfId="0" applyNumberFormat="1" applyFont="1" applyFill="1" applyAlignment="1">
      <alignment horizontal="centerContinuous"/>
    </xf>
    <xf numFmtId="0" fontId="0" fillId="7" borderId="0" xfId="0" applyFont="1" applyFill="1" applyAlignment="1">
      <alignment horizontal="centerContinuous"/>
    </xf>
    <xf numFmtId="3" fontId="4" fillId="4" borderId="0" xfId="3" applyNumberFormat="1"/>
    <xf numFmtId="0" fontId="11" fillId="0" borderId="0" xfId="0" applyFont="1" applyAlignment="1">
      <alignment horizontal="center"/>
    </xf>
    <xf numFmtId="3" fontId="0" fillId="0" borderId="9" xfId="0" applyNumberFormat="1" applyFont="1" applyBorder="1"/>
    <xf numFmtId="3" fontId="9" fillId="0" borderId="0" xfId="0" applyNumberFormat="1" applyFont="1"/>
    <xf numFmtId="3" fontId="6" fillId="0" borderId="6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3" fontId="0" fillId="0" borderId="1" xfId="0" applyNumberFormat="1" applyFont="1" applyBorder="1"/>
    <xf numFmtId="3" fontId="9" fillId="0" borderId="1" xfId="0" applyNumberFormat="1" applyFont="1" applyBorder="1"/>
    <xf numFmtId="3" fontId="12" fillId="0" borderId="1" xfId="0" applyNumberFormat="1" applyFont="1" applyBorder="1"/>
    <xf numFmtId="3" fontId="0" fillId="0" borderId="9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0" fillId="0" borderId="1" xfId="0" applyNumberFormat="1" applyBorder="1"/>
    <xf numFmtId="3" fontId="0" fillId="0" borderId="0" xfId="0" quotePrefix="1" applyNumberFormat="1" applyFont="1"/>
    <xf numFmtId="0" fontId="0" fillId="0" borderId="4" xfId="0" applyBorder="1"/>
    <xf numFmtId="0" fontId="0" fillId="0" borderId="3" xfId="0" applyBorder="1"/>
    <xf numFmtId="0" fontId="8" fillId="0" borderId="3" xfId="0" applyFont="1" applyBorder="1" applyAlignment="1">
      <alignment horizontal="right"/>
    </xf>
    <xf numFmtId="0" fontId="11" fillId="0" borderId="3" xfId="0" quotePrefix="1" applyFont="1" applyBorder="1" applyAlignment="1">
      <alignment horizontal="center"/>
    </xf>
    <xf numFmtId="3" fontId="2" fillId="2" borderId="3" xfId="1" applyNumberFormat="1" applyBorder="1"/>
    <xf numFmtId="3" fontId="1" fillId="5" borderId="0" xfId="4" applyNumberFormat="1" applyAlignment="1">
      <alignment horizontal="center"/>
    </xf>
    <xf numFmtId="1" fontId="0" fillId="7" borderId="0" xfId="0" applyNumberFormat="1" applyFont="1" applyFill="1" applyAlignment="1">
      <alignment horizontal="centerContinuous"/>
    </xf>
    <xf numFmtId="3" fontId="0" fillId="0" borderId="1" xfId="0" applyNumberFormat="1" applyFont="1" applyBorder="1" applyAlignment="1">
      <alignment horizontal="center"/>
    </xf>
    <xf numFmtId="3" fontId="1" fillId="5" borderId="3" xfId="4" applyNumberFormat="1" applyBorder="1"/>
    <xf numFmtId="3" fontId="5" fillId="0" borderId="0" xfId="0" applyNumberFormat="1" applyFont="1"/>
    <xf numFmtId="3" fontId="6" fillId="0" borderId="0" xfId="0" quotePrefix="1" applyNumberFormat="1" applyFont="1" applyAlignment="1">
      <alignment horizontal="center"/>
    </xf>
    <xf numFmtId="3" fontId="5" fillId="0" borderId="0" xfId="0" quotePrefix="1" applyNumberFormat="1" applyFont="1" applyAlignment="1">
      <alignment horizontal="left"/>
    </xf>
    <xf numFmtId="3" fontId="6" fillId="0" borderId="1" xfId="0" quotePrefix="1" applyNumberFormat="1" applyFont="1" applyBorder="1" applyAlignment="1">
      <alignment horizontal="center"/>
    </xf>
    <xf numFmtId="3" fontId="0" fillId="0" borderId="1" xfId="0" quotePrefix="1" applyNumberFormat="1" applyFont="1" applyBorder="1"/>
    <xf numFmtId="164" fontId="1" fillId="5" borderId="0" xfId="4" applyNumberFormat="1" applyAlignment="1">
      <alignment horizontal="right"/>
    </xf>
    <xf numFmtId="3" fontId="1" fillId="5" borderId="0" xfId="4" applyNumberFormat="1" applyAlignment="1">
      <alignment horizontal="right"/>
    </xf>
    <xf numFmtId="3" fontId="0" fillId="0" borderId="0" xfId="0" quotePrefix="1" applyNumberFormat="1" applyFont="1" applyAlignment="1">
      <alignment horizontal="center"/>
    </xf>
    <xf numFmtId="9" fontId="4" fillId="4" borderId="0" xfId="3" applyNumberFormat="1"/>
    <xf numFmtId="3" fontId="15" fillId="0" borderId="0" xfId="0" applyNumberFormat="1" applyFont="1"/>
    <xf numFmtId="0" fontId="4" fillId="4" borderId="0" xfId="3" applyBorder="1"/>
    <xf numFmtId="9" fontId="0" fillId="0" borderId="0" xfId="0" applyNumberFormat="1" applyFont="1" applyAlignment="1">
      <alignment horizontal="center"/>
    </xf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7" borderId="4" xfId="0" applyNumberFormat="1" applyFont="1" applyFill="1" applyBorder="1"/>
    <xf numFmtId="3" fontId="0" fillId="0" borderId="3" xfId="0" applyNumberFormat="1" applyFont="1" applyBorder="1"/>
    <xf numFmtId="9" fontId="4" fillId="4" borderId="0" xfId="3" applyNumberForma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0" fillId="0" borderId="14" xfId="0" applyNumberFormat="1" applyFont="1" applyBorder="1"/>
    <xf numFmtId="3" fontId="5" fillId="7" borderId="9" xfId="0" applyNumberFormat="1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5" fillId="7" borderId="6" xfId="0" applyNumberFormat="1" applyFont="1" applyFill="1" applyBorder="1"/>
    <xf numFmtId="3" fontId="0" fillId="7" borderId="6" xfId="0" applyNumberFormat="1" applyFont="1" applyFill="1" applyBorder="1"/>
    <xf numFmtId="3" fontId="0" fillId="7" borderId="9" xfId="0" applyNumberFormat="1" applyFont="1" applyFill="1" applyBorder="1"/>
    <xf numFmtId="3" fontId="0" fillId="0" borderId="0" xfId="0" applyNumberFormat="1" applyFont="1" applyAlignment="1">
      <alignment horizontal="centerContinuous"/>
    </xf>
    <xf numFmtId="9" fontId="3" fillId="3" borderId="0" xfId="2" applyNumberFormat="1" applyAlignment="1">
      <alignment horizontal="center"/>
    </xf>
    <xf numFmtId="9" fontId="0" fillId="0" borderId="0" xfId="6" applyFont="1" applyAlignment="1">
      <alignment horizontal="center"/>
    </xf>
    <xf numFmtId="9" fontId="0" fillId="0" borderId="0" xfId="6" applyFont="1" applyAlignment="1">
      <alignment horizontal="centerContinuous"/>
    </xf>
    <xf numFmtId="9" fontId="2" fillId="2" borderId="0" xfId="1" applyNumberFormat="1" applyAlignment="1">
      <alignment horizontal="center"/>
    </xf>
    <xf numFmtId="9" fontId="13" fillId="0" borderId="0" xfId="6" applyFont="1" applyAlignment="1">
      <alignment horizontal="left"/>
    </xf>
    <xf numFmtId="0" fontId="0" fillId="6" borderId="0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4" fontId="2" fillId="2" borderId="0" xfId="1" applyNumberFormat="1" applyAlignment="1">
      <alignment horizontal="center"/>
    </xf>
    <xf numFmtId="4" fontId="2" fillId="2" borderId="3" xfId="1" applyNumberFormat="1" applyBorder="1" applyAlignment="1">
      <alignment horizontal="centerContinuous"/>
    </xf>
    <xf numFmtId="4" fontId="2" fillId="2" borderId="0" xfId="1" applyNumberFormat="1" applyAlignment="1">
      <alignment horizontal="centerContinuous"/>
    </xf>
    <xf numFmtId="3" fontId="2" fillId="2" borderId="0" xfId="1" applyNumberFormat="1" applyAlignment="1">
      <alignment horizontal="centerContinuous"/>
    </xf>
    <xf numFmtId="3" fontId="11" fillId="0" borderId="0" xfId="0" applyNumberFormat="1" applyFont="1" applyAlignment="1">
      <alignment horizontal="center"/>
    </xf>
    <xf numFmtId="3" fontId="8" fillId="0" borderId="0" xfId="0" applyNumberFormat="1" applyFont="1"/>
    <xf numFmtId="0" fontId="7" fillId="6" borderId="0" xfId="0" applyFont="1" applyFill="1" applyAlignment="1">
      <alignment horizontal="center"/>
    </xf>
    <xf numFmtId="0" fontId="14" fillId="0" borderId="0" xfId="5" applyAlignment="1">
      <alignment horizontal="right"/>
    </xf>
  </cellXfs>
  <cellStyles count="7">
    <cellStyle name="40% - Accent1" xfId="4" builtinId="31"/>
    <cellStyle name="Bad" xfId="2" builtinId="27"/>
    <cellStyle name="Good" xfId="1" builtinId="26"/>
    <cellStyle name="Hyperlink" xfId="5" builtinId="8"/>
    <cellStyle name="Neutral" xfId="3" builtinId="28"/>
    <cellStyle name="Normal" xfId="0" builtinId="0"/>
    <cellStyle name="Percent" xfId="6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21" customWidth="1"/>
    <col min="3" max="3" width="58.28515625" style="2" bestFit="1" customWidth="1"/>
    <col min="4" max="16384" width="9.140625" style="1"/>
  </cols>
  <sheetData>
    <row r="5" spans="1:3" x14ac:dyDescent="0.25">
      <c r="A5" s="128" t="s">
        <v>116</v>
      </c>
      <c r="B5" s="128"/>
      <c r="C5" s="128"/>
    </row>
    <row r="6" spans="1:3" ht="21" customHeight="1" x14ac:dyDescent="0.25">
      <c r="A6" s="128"/>
      <c r="B6" s="128"/>
      <c r="C6" s="128"/>
    </row>
    <row r="8" spans="1:3" x14ac:dyDescent="0.25">
      <c r="A8" s="2"/>
      <c r="B8" s="119"/>
    </row>
    <row r="9" spans="1:3" x14ac:dyDescent="0.25">
      <c r="A9" s="3" t="s">
        <v>0</v>
      </c>
      <c r="B9" s="120" t="s">
        <v>1</v>
      </c>
      <c r="C9" s="3" t="s">
        <v>2</v>
      </c>
    </row>
    <row r="10" spans="1:3" x14ac:dyDescent="0.25">
      <c r="A10" s="59">
        <v>1</v>
      </c>
      <c r="B10" s="119" t="s">
        <v>115</v>
      </c>
      <c r="C10" s="2" t="s">
        <v>90</v>
      </c>
    </row>
    <row r="11" spans="1:3" x14ac:dyDescent="0.25">
      <c r="A11" s="59">
        <v>2</v>
      </c>
      <c r="B11" s="119" t="s">
        <v>69</v>
      </c>
      <c r="C11" s="2" t="s">
        <v>37</v>
      </c>
    </row>
    <row r="12" spans="1:3" x14ac:dyDescent="0.25">
      <c r="A12" s="59">
        <v>3</v>
      </c>
      <c r="B12" s="119" t="s">
        <v>3</v>
      </c>
      <c r="C12" s="2" t="s">
        <v>4</v>
      </c>
    </row>
    <row r="13" spans="1:3" x14ac:dyDescent="0.25">
      <c r="A13" s="4"/>
      <c r="B13" s="119"/>
    </row>
    <row r="14" spans="1:3" x14ac:dyDescent="0.25">
      <c r="A14" s="4"/>
      <c r="B14" s="119"/>
    </row>
    <row r="15" spans="1:3" x14ac:dyDescent="0.25">
      <c r="A15" s="4"/>
      <c r="B15" s="119"/>
    </row>
    <row r="16" spans="1:3" x14ac:dyDescent="0.25">
      <c r="A16" s="4"/>
      <c r="B16" s="119"/>
    </row>
    <row r="17" spans="1:2" x14ac:dyDescent="0.25">
      <c r="A17" s="4"/>
      <c r="B17" s="119"/>
    </row>
    <row r="18" spans="1:2" x14ac:dyDescent="0.25">
      <c r="A18" s="4"/>
      <c r="B18" s="119"/>
    </row>
    <row r="19" spans="1:2" x14ac:dyDescent="0.25">
      <c r="A19" s="4"/>
      <c r="B19" s="119"/>
    </row>
    <row r="20" spans="1:2" x14ac:dyDescent="0.25">
      <c r="A20" s="4"/>
      <c r="B20" s="119"/>
    </row>
    <row r="21" spans="1:2" x14ac:dyDescent="0.25">
      <c r="A21" s="4"/>
      <c r="B21" s="119"/>
    </row>
    <row r="22" spans="1:2" x14ac:dyDescent="0.25">
      <c r="A22" s="4"/>
      <c r="B22" s="119"/>
    </row>
    <row r="23" spans="1:2" x14ac:dyDescent="0.25">
      <c r="A23" s="4"/>
      <c r="B23" s="119"/>
    </row>
    <row r="24" spans="1:2" x14ac:dyDescent="0.25">
      <c r="A24" s="4"/>
      <c r="B24" s="119"/>
    </row>
    <row r="25" spans="1:2" x14ac:dyDescent="0.25">
      <c r="A25" s="4"/>
      <c r="B25" s="119"/>
    </row>
    <row r="26" spans="1:2" x14ac:dyDescent="0.25">
      <c r="A26" s="4"/>
      <c r="B26" s="119"/>
    </row>
    <row r="27" spans="1:2" x14ac:dyDescent="0.25">
      <c r="A27" s="4"/>
      <c r="B27" s="119"/>
    </row>
    <row r="28" spans="1:2" x14ac:dyDescent="0.25">
      <c r="A28" s="4"/>
      <c r="B28" s="119"/>
    </row>
    <row r="29" spans="1:2" x14ac:dyDescent="0.25">
      <c r="A29" s="4"/>
      <c r="B29" s="119"/>
    </row>
    <row r="30" spans="1:2" x14ac:dyDescent="0.25">
      <c r="A30" s="4"/>
      <c r="B30" s="119"/>
    </row>
    <row r="31" spans="1:2" x14ac:dyDescent="0.25">
      <c r="A31" s="4"/>
      <c r="B31" s="119"/>
    </row>
    <row r="32" spans="1:2" x14ac:dyDescent="0.25">
      <c r="A32" s="4"/>
      <c r="B32" s="119"/>
    </row>
    <row r="33" spans="1:2" x14ac:dyDescent="0.25">
      <c r="A33" s="4"/>
      <c r="B33" s="119"/>
    </row>
    <row r="34" spans="1:2" x14ac:dyDescent="0.25">
      <c r="A34" s="4"/>
      <c r="B34" s="119"/>
    </row>
    <row r="35" spans="1:2" x14ac:dyDescent="0.25">
      <c r="A35" s="4"/>
      <c r="B35" s="119"/>
    </row>
    <row r="36" spans="1:2" x14ac:dyDescent="0.25">
      <c r="A36" s="4"/>
      <c r="B36" s="119"/>
    </row>
    <row r="37" spans="1:2" x14ac:dyDescent="0.25">
      <c r="A37" s="4"/>
      <c r="B37" s="119"/>
    </row>
    <row r="38" spans="1:2" x14ac:dyDescent="0.25">
      <c r="A38" s="4"/>
      <c r="B38" s="119"/>
    </row>
    <row r="39" spans="1:2" x14ac:dyDescent="0.25">
      <c r="A39" s="4"/>
      <c r="B39" s="119"/>
    </row>
    <row r="40" spans="1:2" x14ac:dyDescent="0.25">
      <c r="A40" s="4"/>
      <c r="B40" s="119"/>
    </row>
    <row r="41" spans="1:2" x14ac:dyDescent="0.25">
      <c r="A41" s="4"/>
      <c r="B41" s="119"/>
    </row>
    <row r="42" spans="1:2" x14ac:dyDescent="0.25">
      <c r="A42" s="4"/>
      <c r="B42" s="119"/>
    </row>
    <row r="43" spans="1:2" x14ac:dyDescent="0.25">
      <c r="A43" s="4"/>
      <c r="B43" s="119"/>
    </row>
    <row r="44" spans="1:2" x14ac:dyDescent="0.25">
      <c r="A44" s="4"/>
      <c r="B44" s="119"/>
    </row>
    <row r="45" spans="1:2" x14ac:dyDescent="0.25">
      <c r="A45" s="4"/>
      <c r="B45" s="119"/>
    </row>
    <row r="46" spans="1:2" x14ac:dyDescent="0.25">
      <c r="A46" s="4"/>
      <c r="B46" s="119"/>
    </row>
    <row r="47" spans="1:2" x14ac:dyDescent="0.25">
      <c r="A47" s="4"/>
      <c r="B47" s="119"/>
    </row>
    <row r="48" spans="1:2" x14ac:dyDescent="0.25">
      <c r="A48" s="4"/>
      <c r="B48" s="119"/>
    </row>
    <row r="49" spans="1:2" x14ac:dyDescent="0.25">
      <c r="A49" s="4"/>
      <c r="B49" s="119"/>
    </row>
    <row r="50" spans="1:2" x14ac:dyDescent="0.25">
      <c r="A50" s="4"/>
      <c r="B50" s="119"/>
    </row>
    <row r="51" spans="1:2" x14ac:dyDescent="0.25">
      <c r="A51" s="4"/>
      <c r="B51" s="119"/>
    </row>
    <row r="52" spans="1:2" x14ac:dyDescent="0.25">
      <c r="A52" s="4"/>
      <c r="B52" s="119"/>
    </row>
    <row r="53" spans="1:2" x14ac:dyDescent="0.25">
      <c r="A53" s="4"/>
      <c r="B53" s="119"/>
    </row>
    <row r="54" spans="1:2" x14ac:dyDescent="0.25">
      <c r="A54" s="4"/>
      <c r="B54" s="119"/>
    </row>
    <row r="55" spans="1:2" x14ac:dyDescent="0.25">
      <c r="A55" s="4"/>
      <c r="B55" s="119"/>
    </row>
    <row r="56" spans="1:2" x14ac:dyDescent="0.25">
      <c r="A56" s="4"/>
      <c r="B56" s="119"/>
    </row>
    <row r="57" spans="1:2" x14ac:dyDescent="0.25">
      <c r="A57" s="4"/>
      <c r="B57" s="119"/>
    </row>
    <row r="58" spans="1:2" x14ac:dyDescent="0.25">
      <c r="A58" s="4"/>
      <c r="B58" s="119"/>
    </row>
    <row r="59" spans="1:2" x14ac:dyDescent="0.25">
      <c r="A59" s="4"/>
      <c r="B59" s="119"/>
    </row>
    <row r="60" spans="1:2" x14ac:dyDescent="0.25">
      <c r="A60" s="4"/>
      <c r="B60" s="119"/>
    </row>
    <row r="61" spans="1:2" x14ac:dyDescent="0.25">
      <c r="A61" s="4"/>
      <c r="B61" s="119"/>
    </row>
    <row r="62" spans="1:2" x14ac:dyDescent="0.25">
      <c r="A62" s="4"/>
      <c r="B62" s="119"/>
    </row>
    <row r="63" spans="1:2" x14ac:dyDescent="0.25">
      <c r="A63" s="4"/>
      <c r="B63" s="119"/>
    </row>
    <row r="64" spans="1:2" x14ac:dyDescent="0.25">
      <c r="A64" s="4"/>
      <c r="B64" s="119"/>
    </row>
    <row r="65" spans="1:2" x14ac:dyDescent="0.25">
      <c r="A65" s="4"/>
      <c r="B65" s="119"/>
    </row>
    <row r="66" spans="1:2" x14ac:dyDescent="0.25">
      <c r="A66" s="4"/>
      <c r="B66" s="119"/>
    </row>
    <row r="67" spans="1:2" x14ac:dyDescent="0.25">
      <c r="A67" s="4"/>
      <c r="B67" s="119"/>
    </row>
    <row r="68" spans="1:2" x14ac:dyDescent="0.25">
      <c r="A68" s="4"/>
      <c r="B68" s="119"/>
    </row>
    <row r="69" spans="1:2" x14ac:dyDescent="0.25">
      <c r="A69" s="4"/>
      <c r="B69" s="119"/>
    </row>
    <row r="70" spans="1:2" x14ac:dyDescent="0.25">
      <c r="A70" s="4"/>
      <c r="B70" s="119"/>
    </row>
    <row r="71" spans="1:2" x14ac:dyDescent="0.25">
      <c r="A71" s="4"/>
      <c r="B71" s="119"/>
    </row>
    <row r="72" spans="1:2" x14ac:dyDescent="0.25">
      <c r="A72" s="4"/>
      <c r="B72" s="119"/>
    </row>
    <row r="73" spans="1:2" x14ac:dyDescent="0.25">
      <c r="A73" s="4"/>
      <c r="B73" s="119"/>
    </row>
    <row r="74" spans="1:2" x14ac:dyDescent="0.25">
      <c r="A74" s="4"/>
      <c r="B74" s="119"/>
    </row>
    <row r="75" spans="1:2" x14ac:dyDescent="0.25">
      <c r="A75" s="4"/>
      <c r="B75" s="119"/>
    </row>
    <row r="76" spans="1:2" x14ac:dyDescent="0.25">
      <c r="A76" s="4"/>
      <c r="B76" s="119"/>
    </row>
    <row r="77" spans="1:2" x14ac:dyDescent="0.25">
      <c r="A77" s="4"/>
      <c r="B77" s="119"/>
    </row>
    <row r="78" spans="1:2" x14ac:dyDescent="0.25">
      <c r="A78" s="4"/>
      <c r="B78" s="119"/>
    </row>
    <row r="79" spans="1:2" x14ac:dyDescent="0.25">
      <c r="A79" s="4"/>
      <c r="B79" s="119"/>
    </row>
    <row r="80" spans="1:2" x14ac:dyDescent="0.25">
      <c r="A80" s="4"/>
      <c r="B80" s="119"/>
    </row>
    <row r="81" spans="1:2" x14ac:dyDescent="0.25">
      <c r="A81" s="4"/>
      <c r="B81" s="119"/>
    </row>
    <row r="82" spans="1:2" x14ac:dyDescent="0.25">
      <c r="A82" s="4"/>
      <c r="B82" s="119"/>
    </row>
    <row r="83" spans="1:2" x14ac:dyDescent="0.25">
      <c r="A83" s="4"/>
      <c r="B83" s="119"/>
    </row>
    <row r="84" spans="1:2" x14ac:dyDescent="0.25">
      <c r="A84" s="4"/>
      <c r="B84" s="119"/>
    </row>
    <row r="85" spans="1:2" x14ac:dyDescent="0.25">
      <c r="A85" s="4"/>
      <c r="B85" s="119"/>
    </row>
    <row r="86" spans="1:2" x14ac:dyDescent="0.25">
      <c r="A86" s="4"/>
      <c r="B86" s="119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W-01'!A1" display="'W-01'!A1"/>
    <hyperlink ref="A11" location="'W-03'!A1" display="'W-03'!A1"/>
    <hyperlink ref="A12" location="'W-04'!A1" display="'W-04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5" width="9.140625" style="6" customWidth="1"/>
    <col min="16" max="16" width="11.5703125" style="6" customWidth="1"/>
    <col min="17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5</v>
      </c>
      <c r="C1" t="s">
        <v>70</v>
      </c>
      <c r="D1" s="7"/>
      <c r="E1" s="7"/>
      <c r="L1" s="129" t="s">
        <v>120</v>
      </c>
      <c r="M1" s="129"/>
      <c r="N1" s="8" t="s">
        <v>6</v>
      </c>
    </row>
    <row r="2" spans="1:27" x14ac:dyDescent="0.25">
      <c r="A2" s="5" t="s">
        <v>7</v>
      </c>
      <c r="C2" s="6" t="s">
        <v>71</v>
      </c>
      <c r="N2" s="8" t="s">
        <v>6</v>
      </c>
      <c r="P2" s="19" t="s">
        <v>73</v>
      </c>
      <c r="Q2" s="8" t="s">
        <v>33</v>
      </c>
      <c r="R2" s="8" t="s">
        <v>72</v>
      </c>
      <c r="S2" s="54" t="s">
        <v>89</v>
      </c>
      <c r="T2" s="8" t="s">
        <v>74</v>
      </c>
      <c r="U2" s="8" t="s">
        <v>33</v>
      </c>
      <c r="V2" s="10">
        <f>E20</f>
        <v>16</v>
      </c>
      <c r="W2" s="54" t="s">
        <v>89</v>
      </c>
      <c r="X2" s="10">
        <f>E21</f>
        <v>100</v>
      </c>
      <c r="Y2" s="8" t="s">
        <v>33</v>
      </c>
      <c r="Z2" s="93">
        <f>ROUND(V2/X2,3)</f>
        <v>0.16</v>
      </c>
    </row>
    <row r="3" spans="1:27" x14ac:dyDescent="0.25">
      <c r="A3" s="5" t="s">
        <v>8</v>
      </c>
      <c r="C3" s="6" t="s">
        <v>90</v>
      </c>
      <c r="N3" s="8" t="s">
        <v>6</v>
      </c>
      <c r="P3" s="19" t="s">
        <v>76</v>
      </c>
      <c r="Q3" s="8" t="s">
        <v>33</v>
      </c>
      <c r="R3" s="8" t="s">
        <v>75</v>
      </c>
      <c r="S3" s="54" t="s">
        <v>89</v>
      </c>
      <c r="T3" s="8" t="s">
        <v>72</v>
      </c>
      <c r="U3" s="8" t="s">
        <v>33</v>
      </c>
      <c r="V3" s="10">
        <f>E22</f>
        <v>85000</v>
      </c>
      <c r="W3" s="54" t="s">
        <v>89</v>
      </c>
      <c r="X3" s="10">
        <f>E20</f>
        <v>16</v>
      </c>
      <c r="Y3" s="8" t="s">
        <v>33</v>
      </c>
      <c r="Z3" s="94">
        <f>ROUND(V3/X3,0)</f>
        <v>5313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6</v>
      </c>
      <c r="P4" s="57" t="s">
        <v>79</v>
      </c>
      <c r="Q4" s="8" t="s">
        <v>33</v>
      </c>
      <c r="R4" s="8" t="s">
        <v>75</v>
      </c>
      <c r="S4" s="54" t="s">
        <v>89</v>
      </c>
      <c r="T4" s="8" t="s">
        <v>74</v>
      </c>
      <c r="U4" s="8" t="s">
        <v>33</v>
      </c>
      <c r="V4" s="10">
        <f>E22</f>
        <v>85000</v>
      </c>
      <c r="W4" s="54" t="s">
        <v>89</v>
      </c>
      <c r="X4" s="10">
        <f>E21</f>
        <v>100</v>
      </c>
      <c r="Y4" s="8" t="s">
        <v>33</v>
      </c>
      <c r="Z4" s="94">
        <f>ROUND(V4/X4,0)</f>
        <v>850</v>
      </c>
    </row>
    <row r="5" spans="1:27" x14ac:dyDescent="0.25">
      <c r="A5" s="12" t="s">
        <v>10</v>
      </c>
      <c r="C5" s="6" t="s">
        <v>106</v>
      </c>
      <c r="D5" s="9"/>
      <c r="E5" s="9"/>
      <c r="F5" s="9"/>
      <c r="G5" s="9"/>
      <c r="H5" s="9"/>
      <c r="I5" s="9"/>
      <c r="J5" s="9"/>
      <c r="K5" s="9"/>
      <c r="L5" s="9"/>
      <c r="M5" s="11"/>
      <c r="N5" s="10" t="s">
        <v>6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C6" s="6" t="s">
        <v>107</v>
      </c>
      <c r="D6" s="9"/>
      <c r="E6" s="9"/>
      <c r="F6" s="9"/>
      <c r="G6" s="9"/>
      <c r="H6" s="9"/>
      <c r="I6" s="9"/>
      <c r="J6" s="9"/>
      <c r="K6" s="9"/>
      <c r="L6" s="9"/>
      <c r="M6" s="11"/>
      <c r="N6" s="10" t="s">
        <v>6</v>
      </c>
      <c r="O6" s="9"/>
      <c r="P6" s="65" t="s">
        <v>82</v>
      </c>
      <c r="Q6" s="10" t="s">
        <v>33</v>
      </c>
      <c r="R6" s="8" t="s">
        <v>75</v>
      </c>
      <c r="S6" s="54" t="s">
        <v>89</v>
      </c>
      <c r="T6" s="8" t="s">
        <v>77</v>
      </c>
      <c r="U6" s="10" t="s">
        <v>33</v>
      </c>
      <c r="V6" s="10">
        <f>E22</f>
        <v>85000</v>
      </c>
      <c r="W6" s="95" t="s">
        <v>89</v>
      </c>
      <c r="X6" s="10">
        <f>E23</f>
        <v>116400</v>
      </c>
      <c r="Y6" s="8" t="s">
        <v>33</v>
      </c>
      <c r="Z6" s="96">
        <f>ROUND(V6/X6,2)</f>
        <v>0.73</v>
      </c>
      <c r="AA6" s="9"/>
    </row>
    <row r="7" spans="1:27" x14ac:dyDescent="0.25">
      <c r="C7" s="6" t="s">
        <v>108</v>
      </c>
      <c r="D7" s="9"/>
      <c r="E7" s="9"/>
      <c r="F7" s="9"/>
      <c r="G7" s="9"/>
      <c r="H7" s="9"/>
      <c r="I7" s="9"/>
      <c r="J7" s="9"/>
      <c r="K7" s="9"/>
      <c r="L7" s="9"/>
      <c r="M7" s="11"/>
      <c r="N7" s="10" t="s">
        <v>6</v>
      </c>
      <c r="O7" s="9"/>
      <c r="P7" s="17" t="s">
        <v>84</v>
      </c>
      <c r="Q7" s="10" t="s">
        <v>33</v>
      </c>
      <c r="R7" s="8" t="s">
        <v>80</v>
      </c>
      <c r="S7" s="95" t="s">
        <v>89</v>
      </c>
      <c r="T7" s="8" t="s">
        <v>75</v>
      </c>
      <c r="U7" s="10" t="s">
        <v>33</v>
      </c>
      <c r="V7" s="10">
        <f>E25</f>
        <v>22100</v>
      </c>
      <c r="W7" s="95" t="s">
        <v>89</v>
      </c>
      <c r="X7" s="10">
        <f>E22</f>
        <v>85000</v>
      </c>
      <c r="Y7" s="8" t="s">
        <v>33</v>
      </c>
      <c r="Z7" s="96">
        <f>ROUND(V7/X7,2)</f>
        <v>0.26</v>
      </c>
      <c r="AA7" s="9"/>
    </row>
    <row r="8" spans="1:27" x14ac:dyDescent="0.25">
      <c r="A8" s="12"/>
      <c r="B8" s="11"/>
      <c r="C8" s="9" t="s">
        <v>109</v>
      </c>
      <c r="D8" s="9"/>
      <c r="E8" s="9"/>
      <c r="F8" s="9"/>
      <c r="G8" s="9"/>
      <c r="H8" s="9"/>
      <c r="I8" s="9"/>
      <c r="J8" s="9"/>
      <c r="K8" s="11"/>
      <c r="L8" s="11"/>
      <c r="M8" s="11"/>
      <c r="N8" s="10" t="s">
        <v>6</v>
      </c>
      <c r="O8" s="9"/>
      <c r="AA8" s="9"/>
    </row>
    <row r="9" spans="1:27" x14ac:dyDescent="0.25">
      <c r="A9" s="11"/>
      <c r="B9" s="11"/>
      <c r="C9" s="9" t="s">
        <v>110</v>
      </c>
      <c r="D9" s="9"/>
      <c r="E9" s="9"/>
      <c r="F9" s="9"/>
      <c r="G9" s="9"/>
      <c r="H9" s="9"/>
      <c r="I9" s="9"/>
      <c r="J9" s="9"/>
      <c r="K9" s="11"/>
      <c r="L9" s="11"/>
      <c r="M9" s="11"/>
      <c r="N9" s="10" t="s">
        <v>6</v>
      </c>
      <c r="O9" s="97" t="s">
        <v>91</v>
      </c>
      <c r="P9" s="98" t="s">
        <v>92</v>
      </c>
      <c r="Q9" s="10" t="s">
        <v>33</v>
      </c>
      <c r="R9" s="8" t="s">
        <v>93</v>
      </c>
      <c r="S9" s="54" t="s">
        <v>89</v>
      </c>
      <c r="T9" s="8" t="s">
        <v>77</v>
      </c>
      <c r="U9" s="10" t="s">
        <v>94</v>
      </c>
      <c r="V9" s="99" t="s">
        <v>80</v>
      </c>
      <c r="W9" s="95" t="s">
        <v>89</v>
      </c>
      <c r="X9" s="99" t="s">
        <v>77</v>
      </c>
      <c r="Y9" s="8"/>
      <c r="Z9" s="8"/>
      <c r="AA9" s="9"/>
    </row>
    <row r="10" spans="1:27" x14ac:dyDescent="0.25">
      <c r="A10" s="11"/>
      <c r="B10" s="11"/>
      <c r="C10" s="9" t="s">
        <v>111</v>
      </c>
      <c r="D10" s="9"/>
      <c r="E10" s="9"/>
      <c r="F10" s="9"/>
      <c r="G10" s="9"/>
      <c r="H10" s="9"/>
      <c r="I10" s="9"/>
      <c r="J10" s="9"/>
      <c r="K10" s="11"/>
      <c r="L10" s="11"/>
      <c r="M10" s="11"/>
      <c r="N10" s="10" t="s">
        <v>6</v>
      </c>
      <c r="O10" s="9"/>
      <c r="Q10" s="10" t="s">
        <v>33</v>
      </c>
      <c r="R10" s="10">
        <f>E22</f>
        <v>85000</v>
      </c>
      <c r="S10" s="54" t="s">
        <v>89</v>
      </c>
      <c r="T10" s="10">
        <f>E23</f>
        <v>116400</v>
      </c>
      <c r="U10" s="10" t="s">
        <v>94</v>
      </c>
      <c r="V10" s="10">
        <f>E25</f>
        <v>22100</v>
      </c>
      <c r="W10" s="95" t="s">
        <v>89</v>
      </c>
      <c r="X10" s="10">
        <f>E23</f>
        <v>116400</v>
      </c>
      <c r="AA10" s="9"/>
    </row>
    <row r="11" spans="1:27" x14ac:dyDescent="0.25">
      <c r="A11" s="11"/>
      <c r="B11" s="11"/>
      <c r="C11" s="9" t="s">
        <v>117</v>
      </c>
      <c r="D11" s="9"/>
      <c r="E11" s="9"/>
      <c r="F11" s="9"/>
      <c r="G11" s="9"/>
      <c r="H11" s="9"/>
      <c r="I11" s="9"/>
      <c r="J11" s="9"/>
      <c r="K11" s="11"/>
      <c r="L11" s="11"/>
      <c r="M11" s="11"/>
      <c r="N11" s="10" t="s">
        <v>6</v>
      </c>
      <c r="O11" s="9"/>
      <c r="Q11" s="10" t="s">
        <v>33</v>
      </c>
      <c r="R11" s="99">
        <f>R10/T10</f>
        <v>0.73024054982817865</v>
      </c>
      <c r="U11" s="10" t="s">
        <v>94</v>
      </c>
      <c r="V11" s="99">
        <f>V10/X10</f>
        <v>0.18986254295532645</v>
      </c>
      <c r="AA11" s="9"/>
    </row>
    <row r="12" spans="1:27" x14ac:dyDescent="0.25">
      <c r="C12" s="9" t="s">
        <v>112</v>
      </c>
      <c r="M12" s="11"/>
      <c r="N12" s="10" t="s">
        <v>6</v>
      </c>
      <c r="O12" s="9"/>
      <c r="Q12" s="10" t="s">
        <v>33</v>
      </c>
      <c r="R12" s="104">
        <f>R11+V11</f>
        <v>0.92010309278350511</v>
      </c>
      <c r="AA12" s="9"/>
    </row>
    <row r="13" spans="1:27" x14ac:dyDescent="0.25">
      <c r="C13" s="9" t="s">
        <v>118</v>
      </c>
      <c r="M13" s="11"/>
      <c r="N13" s="10" t="s">
        <v>6</v>
      </c>
      <c r="O13" s="9"/>
      <c r="AA13" s="9"/>
    </row>
    <row r="14" spans="1:27" x14ac:dyDescent="0.25">
      <c r="C14" s="9" t="s">
        <v>113</v>
      </c>
      <c r="M14" s="11"/>
      <c r="N14" s="10" t="s">
        <v>6</v>
      </c>
      <c r="O14" s="9"/>
      <c r="P14" s="6" t="s">
        <v>98</v>
      </c>
      <c r="AA14" s="9"/>
    </row>
    <row r="15" spans="1:27" x14ac:dyDescent="0.25">
      <c r="C15" s="9" t="s">
        <v>114</v>
      </c>
      <c r="M15" s="11"/>
      <c r="N15" s="10" t="s">
        <v>6</v>
      </c>
      <c r="O15" s="97" t="s">
        <v>100</v>
      </c>
      <c r="P15" s="17" t="s">
        <v>92</v>
      </c>
      <c r="Q15" s="10" t="s">
        <v>33</v>
      </c>
      <c r="R15" s="8" t="s">
        <v>82</v>
      </c>
      <c r="S15" s="8" t="s">
        <v>96</v>
      </c>
      <c r="T15" s="8" t="s">
        <v>101</v>
      </c>
      <c r="U15" s="8">
        <v>1</v>
      </c>
      <c r="V15" s="8" t="s">
        <v>94</v>
      </c>
      <c r="W15" s="8" t="s">
        <v>84</v>
      </c>
      <c r="X15" s="6" t="s">
        <v>102</v>
      </c>
      <c r="AA15" s="9"/>
    </row>
    <row r="16" spans="1:27" x14ac:dyDescent="0.25">
      <c r="M16" s="11"/>
      <c r="N16" s="10" t="s">
        <v>6</v>
      </c>
      <c r="O16" s="9"/>
      <c r="Q16" s="10" t="s">
        <v>33</v>
      </c>
      <c r="R16" s="99">
        <f>Z6</f>
        <v>0.73</v>
      </c>
      <c r="S16" s="8" t="s">
        <v>96</v>
      </c>
      <c r="T16" s="8" t="s">
        <v>101</v>
      </c>
      <c r="U16" s="8">
        <v>1</v>
      </c>
      <c r="V16" s="8" t="s">
        <v>94</v>
      </c>
      <c r="W16" s="99">
        <f>Z7</f>
        <v>0.26</v>
      </c>
      <c r="X16" s="6" t="s">
        <v>102</v>
      </c>
      <c r="AA16" s="9"/>
    </row>
    <row r="17" spans="1:27" x14ac:dyDescent="0.25">
      <c r="M17" s="11"/>
      <c r="N17" s="10" t="s">
        <v>6</v>
      </c>
      <c r="O17" s="9"/>
      <c r="Q17" s="10" t="s">
        <v>33</v>
      </c>
      <c r="R17" s="104">
        <f>R16*(1+W16)</f>
        <v>0.91979999999999995</v>
      </c>
      <c r="AA17" s="9"/>
    </row>
    <row r="18" spans="1:27" x14ac:dyDescent="0.25">
      <c r="M18" s="11"/>
      <c r="N18" s="10" t="s">
        <v>6</v>
      </c>
      <c r="O18" s="9"/>
      <c r="Z18" s="9"/>
      <c r="AA18" s="9"/>
    </row>
    <row r="19" spans="1:27" x14ac:dyDescent="0.25">
      <c r="M19" s="11"/>
      <c r="N19" s="10" t="s">
        <v>6</v>
      </c>
      <c r="O19" s="9"/>
      <c r="P19" s="58" t="s">
        <v>85</v>
      </c>
      <c r="Q19" s="10" t="s">
        <v>33</v>
      </c>
      <c r="R19" s="113" t="s">
        <v>105</v>
      </c>
      <c r="S19" s="113"/>
      <c r="T19" s="95" t="s">
        <v>89</v>
      </c>
      <c r="U19" s="10" t="s">
        <v>78</v>
      </c>
      <c r="V19" s="10" t="s">
        <v>94</v>
      </c>
      <c r="W19" s="10" t="s">
        <v>83</v>
      </c>
      <c r="X19" s="95" t="s">
        <v>89</v>
      </c>
      <c r="Y19" s="10" t="s">
        <v>77</v>
      </c>
      <c r="Z19" s="9"/>
      <c r="AA19" s="9"/>
    </row>
    <row r="20" spans="1:27" x14ac:dyDescent="0.25">
      <c r="A20" s="12" t="s">
        <v>9</v>
      </c>
      <c r="B20" s="11"/>
      <c r="C20" s="100" t="s">
        <v>72</v>
      </c>
      <c r="D20" s="101"/>
      <c r="E20" s="102">
        <v>16</v>
      </c>
      <c r="F20" s="9"/>
      <c r="G20" s="100" t="s">
        <v>95</v>
      </c>
      <c r="H20" s="103"/>
      <c r="I20" s="101"/>
      <c r="J20" s="102">
        <v>52</v>
      </c>
      <c r="K20" s="10"/>
      <c r="L20" s="10"/>
      <c r="M20" s="11"/>
      <c r="N20" s="10" t="s">
        <v>6</v>
      </c>
      <c r="O20" s="9"/>
      <c r="P20" s="9"/>
      <c r="Q20" s="10" t="s">
        <v>33</v>
      </c>
      <c r="R20" s="10">
        <f>E26</f>
        <v>13200</v>
      </c>
      <c r="S20" s="10"/>
      <c r="T20" s="95" t="s">
        <v>89</v>
      </c>
      <c r="U20" s="10">
        <f>E24</f>
        <v>120000</v>
      </c>
      <c r="V20" s="10" t="s">
        <v>94</v>
      </c>
      <c r="W20" s="10">
        <f>E27</f>
        <v>3490</v>
      </c>
      <c r="X20" s="95" t="s">
        <v>89</v>
      </c>
      <c r="Y20" s="10">
        <f>E23</f>
        <v>116400</v>
      </c>
      <c r="Z20" s="9"/>
      <c r="AA20" s="9"/>
    </row>
    <row r="21" spans="1:27" x14ac:dyDescent="0.25">
      <c r="A21" s="11"/>
      <c r="B21" s="11"/>
      <c r="C21" s="106" t="s">
        <v>74</v>
      </c>
      <c r="D21" s="67"/>
      <c r="E21" s="107">
        <v>100</v>
      </c>
      <c r="F21" s="9"/>
      <c r="G21" s="108" t="s">
        <v>97</v>
      </c>
      <c r="H21" s="72"/>
      <c r="I21" s="109"/>
      <c r="J21" s="110">
        <v>100</v>
      </c>
      <c r="K21" s="10"/>
      <c r="L21" s="10"/>
      <c r="M21" s="11"/>
      <c r="N21" s="10" t="s">
        <v>6</v>
      </c>
      <c r="O21" s="9"/>
      <c r="P21" s="9"/>
      <c r="Q21" s="10" t="s">
        <v>33</v>
      </c>
      <c r="R21" s="114">
        <f>ROUND(R20/U20+W20/Y20,2)</f>
        <v>0.14000000000000001</v>
      </c>
      <c r="S21" s="10"/>
      <c r="T21" s="10"/>
      <c r="U21" s="10"/>
      <c r="V21" s="10"/>
      <c r="W21" s="115"/>
      <c r="X21" s="10"/>
      <c r="Y21" s="10"/>
      <c r="Z21" s="9"/>
      <c r="AA21" s="9"/>
    </row>
    <row r="22" spans="1:27" x14ac:dyDescent="0.25">
      <c r="A22" s="11"/>
      <c r="B22" s="11"/>
      <c r="C22" s="108" t="s">
        <v>75</v>
      </c>
      <c r="D22" s="109"/>
      <c r="E22" s="111">
        <v>85000</v>
      </c>
      <c r="F22" s="9"/>
      <c r="G22" s="9"/>
      <c r="H22" s="9"/>
      <c r="I22" s="9"/>
      <c r="J22" s="9"/>
      <c r="K22" s="10"/>
      <c r="L22" s="10"/>
      <c r="M22" s="11"/>
      <c r="N22" s="10" t="s">
        <v>6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x14ac:dyDescent="0.25">
      <c r="C23" s="106" t="s">
        <v>77</v>
      </c>
      <c r="D23" s="67"/>
      <c r="E23" s="112">
        <v>116400</v>
      </c>
      <c r="F23" s="9"/>
      <c r="G23" s="100" t="s">
        <v>99</v>
      </c>
      <c r="H23" s="103"/>
      <c r="I23" s="101"/>
      <c r="J23" s="102">
        <v>88</v>
      </c>
      <c r="K23" s="10"/>
      <c r="L23" s="10"/>
      <c r="M23" s="11"/>
      <c r="N23" s="10" t="s">
        <v>6</v>
      </c>
      <c r="O23" s="9"/>
      <c r="P23" s="29" t="s">
        <v>86</v>
      </c>
      <c r="Q23" s="10" t="s">
        <v>33</v>
      </c>
      <c r="R23" s="10" t="s">
        <v>85</v>
      </c>
      <c r="S23" s="10"/>
      <c r="T23" s="10"/>
      <c r="U23" s="10"/>
      <c r="V23" s="10" t="s">
        <v>94</v>
      </c>
      <c r="W23" s="10" t="s">
        <v>80</v>
      </c>
      <c r="X23" s="95" t="s">
        <v>89</v>
      </c>
      <c r="Y23" s="10" t="s">
        <v>77</v>
      </c>
      <c r="Z23" s="9"/>
      <c r="AA23" s="9"/>
    </row>
    <row r="24" spans="1:27" x14ac:dyDescent="0.25">
      <c r="C24" s="108" t="s">
        <v>78</v>
      </c>
      <c r="D24" s="109"/>
      <c r="E24" s="111">
        <v>120000</v>
      </c>
      <c r="F24" s="9"/>
      <c r="G24" s="108" t="s">
        <v>103</v>
      </c>
      <c r="H24" s="72"/>
      <c r="I24" s="109"/>
      <c r="J24" s="110">
        <v>200</v>
      </c>
      <c r="K24" s="10"/>
      <c r="L24" s="10"/>
      <c r="M24" s="11"/>
      <c r="N24" s="10" t="s">
        <v>6</v>
      </c>
      <c r="O24" s="9"/>
      <c r="P24" s="9"/>
      <c r="Q24" s="10" t="s">
        <v>33</v>
      </c>
      <c r="R24" s="115">
        <f>R21</f>
        <v>0.14000000000000001</v>
      </c>
      <c r="S24" s="9"/>
      <c r="T24" s="9"/>
      <c r="U24" s="9"/>
      <c r="V24" s="10" t="s">
        <v>94</v>
      </c>
      <c r="W24" s="10">
        <f>E25</f>
        <v>22100</v>
      </c>
      <c r="X24" s="95" t="s">
        <v>89</v>
      </c>
      <c r="Y24" s="10">
        <f>E23</f>
        <v>116400</v>
      </c>
      <c r="Z24" s="9"/>
      <c r="AA24" s="9"/>
    </row>
    <row r="25" spans="1:27" x14ac:dyDescent="0.25">
      <c r="C25" s="106" t="s">
        <v>80</v>
      </c>
      <c r="D25" s="67"/>
      <c r="E25" s="112">
        <v>22100</v>
      </c>
      <c r="F25" s="9"/>
      <c r="G25" s="9"/>
      <c r="H25" s="9"/>
      <c r="K25" s="10"/>
      <c r="L25" s="10"/>
      <c r="M25" s="11"/>
      <c r="N25" s="10" t="s">
        <v>6</v>
      </c>
      <c r="O25" s="9"/>
      <c r="Q25" s="10" t="s">
        <v>33</v>
      </c>
      <c r="R25" s="99">
        <f>R24</f>
        <v>0.14000000000000001</v>
      </c>
      <c r="V25" s="10" t="s">
        <v>94</v>
      </c>
      <c r="W25" s="116">
        <f>W24/Y24</f>
        <v>0.18986254295532645</v>
      </c>
      <c r="X25" s="62"/>
      <c r="Y25" s="113"/>
      <c r="Z25" s="9"/>
      <c r="AA25" s="9"/>
    </row>
    <row r="26" spans="1:27" x14ac:dyDescent="0.25">
      <c r="C26" s="106" t="s">
        <v>81</v>
      </c>
      <c r="D26" s="67"/>
      <c r="E26" s="112">
        <v>13200</v>
      </c>
      <c r="F26" s="9"/>
      <c r="G26" s="9" t="s">
        <v>59</v>
      </c>
      <c r="H26" s="9"/>
      <c r="K26" s="9"/>
      <c r="L26" s="9"/>
      <c r="M26" s="11"/>
      <c r="N26" s="10" t="s">
        <v>6</v>
      </c>
      <c r="O26" s="9"/>
      <c r="Q26" s="10" t="s">
        <v>33</v>
      </c>
      <c r="R26" s="114">
        <f>ROUND(R25+W25,2)</f>
        <v>0.33</v>
      </c>
      <c r="Y26" s="9"/>
      <c r="Z26" s="9"/>
      <c r="AA26" s="9"/>
    </row>
    <row r="27" spans="1:27" x14ac:dyDescent="0.25">
      <c r="C27" s="108" t="s">
        <v>104</v>
      </c>
      <c r="D27" s="109"/>
      <c r="E27" s="111">
        <v>3490</v>
      </c>
      <c r="F27" s="9"/>
      <c r="G27" s="9" t="s">
        <v>59</v>
      </c>
      <c r="H27" s="9"/>
      <c r="K27" s="9"/>
      <c r="L27" s="9"/>
      <c r="M27" s="11"/>
      <c r="N27" s="10" t="s">
        <v>6</v>
      </c>
      <c r="O27" s="9"/>
      <c r="Y27" s="9"/>
      <c r="Z27" s="9"/>
      <c r="AA27" s="9"/>
    </row>
    <row r="28" spans="1:27" x14ac:dyDescent="0.25">
      <c r="C28" s="9"/>
      <c r="D28" s="9"/>
      <c r="E28" s="9"/>
      <c r="F28" s="9"/>
      <c r="G28" s="9"/>
      <c r="H28" s="9"/>
      <c r="I28" s="10"/>
      <c r="J28" s="10"/>
      <c r="K28" s="9"/>
      <c r="L28" s="9"/>
      <c r="M28" s="11"/>
      <c r="N28" s="10" t="s">
        <v>6</v>
      </c>
      <c r="O28" s="9"/>
      <c r="P28" s="56" t="s">
        <v>87</v>
      </c>
      <c r="Q28" s="10" t="s">
        <v>33</v>
      </c>
      <c r="R28" s="10" t="s">
        <v>82</v>
      </c>
      <c r="S28" s="10" t="s">
        <v>94</v>
      </c>
      <c r="T28" s="10" t="s">
        <v>80</v>
      </c>
      <c r="U28" s="95" t="s">
        <v>89</v>
      </c>
      <c r="V28" s="10" t="s">
        <v>77</v>
      </c>
      <c r="W28" s="10" t="s">
        <v>94</v>
      </c>
      <c r="X28" s="10" t="s">
        <v>85</v>
      </c>
      <c r="Y28" s="9"/>
      <c r="Z28" s="9"/>
      <c r="AA28" s="9"/>
    </row>
    <row r="29" spans="1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10" t="s">
        <v>6</v>
      </c>
      <c r="O29" s="9"/>
      <c r="P29" s="9"/>
      <c r="Q29" s="10" t="s">
        <v>33</v>
      </c>
      <c r="R29" s="115">
        <f>Z6</f>
        <v>0.73</v>
      </c>
      <c r="S29" s="10" t="s">
        <v>94</v>
      </c>
      <c r="T29" s="10">
        <f>E25</f>
        <v>22100</v>
      </c>
      <c r="U29" s="95" t="s">
        <v>89</v>
      </c>
      <c r="V29" s="10">
        <f>E23</f>
        <v>116400</v>
      </c>
      <c r="W29" s="10" t="s">
        <v>94</v>
      </c>
      <c r="X29" s="115">
        <f>R21</f>
        <v>0.14000000000000001</v>
      </c>
      <c r="Y29" s="9"/>
      <c r="Z29" s="9"/>
      <c r="AA29" s="9"/>
    </row>
    <row r="30" spans="1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10" t="s">
        <v>6</v>
      </c>
      <c r="O30" s="9"/>
      <c r="P30" s="9"/>
      <c r="Q30" s="10" t="s">
        <v>33</v>
      </c>
      <c r="R30" s="115">
        <f>R29</f>
        <v>0.73</v>
      </c>
      <c r="S30" s="10" t="s">
        <v>94</v>
      </c>
      <c r="T30" s="116">
        <f>T29/V29</f>
        <v>0.18986254295532645</v>
      </c>
      <c r="U30" s="113"/>
      <c r="V30" s="113"/>
      <c r="W30" s="10" t="s">
        <v>94</v>
      </c>
      <c r="X30" s="115">
        <f>X29</f>
        <v>0.14000000000000001</v>
      </c>
      <c r="Y30" s="9"/>
      <c r="Z30" s="9"/>
      <c r="AA30" s="9"/>
    </row>
    <row r="31" spans="1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10" t="s">
        <v>6</v>
      </c>
      <c r="O31" s="9"/>
      <c r="P31" s="9"/>
      <c r="Q31" s="10" t="s">
        <v>33</v>
      </c>
      <c r="R31" s="117">
        <f>ROUND(R30+T30+X30,2)</f>
        <v>1.06</v>
      </c>
      <c r="S31" s="9"/>
      <c r="T31" s="9"/>
      <c r="U31" s="9"/>
      <c r="V31" s="9"/>
      <c r="W31" s="9"/>
      <c r="X31" s="9"/>
      <c r="Y31" s="9"/>
      <c r="Z31" s="9"/>
      <c r="AA31" s="9"/>
    </row>
    <row r="32" spans="1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10" t="s">
        <v>6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10" t="s">
        <v>6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10" t="s">
        <v>6</v>
      </c>
      <c r="O34" s="9"/>
      <c r="P34" s="9" t="s">
        <v>88</v>
      </c>
      <c r="Q34" s="10" t="s">
        <v>33</v>
      </c>
      <c r="R34" s="9" t="s">
        <v>95</v>
      </c>
      <c r="S34" s="9"/>
      <c r="T34" s="9"/>
      <c r="U34" s="95" t="s">
        <v>89</v>
      </c>
      <c r="V34" s="9" t="s">
        <v>97</v>
      </c>
      <c r="W34" s="9"/>
      <c r="X34" s="9"/>
      <c r="Y34" s="9"/>
      <c r="Z34" s="9"/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10" t="s">
        <v>6</v>
      </c>
      <c r="O35" s="9"/>
      <c r="P35" s="9"/>
      <c r="Q35" s="10" t="s">
        <v>33</v>
      </c>
      <c r="R35" s="105">
        <f>J20</f>
        <v>52</v>
      </c>
      <c r="S35" s="9"/>
      <c r="T35" s="9"/>
      <c r="U35" s="95" t="s">
        <v>89</v>
      </c>
      <c r="V35" s="105">
        <f>J21</f>
        <v>100</v>
      </c>
      <c r="W35" s="9"/>
      <c r="X35" s="9"/>
      <c r="Y35" s="9"/>
      <c r="Z35" s="9"/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10" t="s">
        <v>6</v>
      </c>
      <c r="O36" s="9"/>
      <c r="P36" s="9"/>
      <c r="Q36" s="10" t="s">
        <v>33</v>
      </c>
      <c r="R36" s="118">
        <f>ROUND(R35/V35,2)</f>
        <v>0.52</v>
      </c>
      <c r="S36" s="9"/>
      <c r="T36" s="9"/>
      <c r="U36" s="9"/>
      <c r="V36" s="9"/>
      <c r="W36" s="9"/>
      <c r="X36" s="9"/>
      <c r="Y36" s="9"/>
      <c r="Z36" s="9"/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10" t="s">
        <v>6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10" t="s">
        <v>6</v>
      </c>
      <c r="O38" s="9"/>
      <c r="P38" s="9" t="s">
        <v>114</v>
      </c>
      <c r="Q38" s="10" t="s">
        <v>33</v>
      </c>
      <c r="R38" s="9" t="s">
        <v>99</v>
      </c>
      <c r="S38" s="9"/>
      <c r="T38" s="9"/>
      <c r="U38" s="95" t="s">
        <v>89</v>
      </c>
      <c r="V38" s="9" t="s">
        <v>103</v>
      </c>
      <c r="W38" s="9"/>
      <c r="X38" s="9"/>
      <c r="Y38" s="9"/>
      <c r="Z38" s="9"/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 t="s">
        <v>6</v>
      </c>
      <c r="O39" s="9"/>
      <c r="P39" s="9"/>
      <c r="Q39" s="10" t="s">
        <v>33</v>
      </c>
      <c r="R39" s="105">
        <f>J23</f>
        <v>88</v>
      </c>
      <c r="S39" s="9"/>
      <c r="T39" s="9"/>
      <c r="U39" s="95" t="s">
        <v>89</v>
      </c>
      <c r="V39" s="105">
        <f>J24</f>
        <v>200</v>
      </c>
      <c r="W39" s="9"/>
      <c r="X39" s="9"/>
      <c r="Y39" s="9"/>
      <c r="Z39" s="9"/>
      <c r="AA39" s="9"/>
    </row>
    <row r="40" spans="1:27" x14ac:dyDescent="0.25">
      <c r="N40" s="10" t="s">
        <v>6</v>
      </c>
      <c r="O40" s="9"/>
      <c r="P40" s="9"/>
      <c r="Q40" s="10" t="s">
        <v>33</v>
      </c>
      <c r="R40" s="118">
        <f>ROUND(R39/V39,2)</f>
        <v>0.44</v>
      </c>
      <c r="S40" s="9"/>
      <c r="T40" s="9"/>
      <c r="U40" s="9"/>
      <c r="V40" s="9"/>
      <c r="W40" s="9"/>
      <c r="X40" s="9"/>
      <c r="Y40" s="9"/>
      <c r="Z40" s="9"/>
      <c r="AA40" s="9"/>
    </row>
    <row r="41" spans="1:27" x14ac:dyDescent="0.25">
      <c r="N41" s="10" t="s">
        <v>6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x14ac:dyDescent="0.25">
      <c r="N42" s="10" t="s">
        <v>6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x14ac:dyDescent="0.25">
      <c r="N43" s="10" t="s">
        <v>6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x14ac:dyDescent="0.25">
      <c r="N44" s="10" t="s">
        <v>6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x14ac:dyDescent="0.25">
      <c r="N45" s="10" t="s">
        <v>6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x14ac:dyDescent="0.25">
      <c r="N46" s="10" t="s">
        <v>6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x14ac:dyDescent="0.25">
      <c r="N47" s="10" t="s">
        <v>6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x14ac:dyDescent="0.25">
      <c r="N48" s="10" t="s">
        <v>6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4:27" x14ac:dyDescent="0.25">
      <c r="N49" s="10" t="s">
        <v>6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4:27" x14ac:dyDescent="0.25">
      <c r="N50" s="10" t="s">
        <v>6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4:27" x14ac:dyDescent="0.25">
      <c r="N51" s="10" t="s">
        <v>6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4:27" x14ac:dyDescent="0.25">
      <c r="N52" s="10" t="s">
        <v>6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4:27" x14ac:dyDescent="0.25">
      <c r="N53" s="10" t="s">
        <v>6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4:27" x14ac:dyDescent="0.25">
      <c r="N54" s="10" t="s">
        <v>6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4:27" x14ac:dyDescent="0.25">
      <c r="N55" s="10" t="s">
        <v>6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4:27" x14ac:dyDescent="0.25">
      <c r="N56" s="10" t="s">
        <v>6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4:27" x14ac:dyDescent="0.25">
      <c r="N57" s="10" t="s">
        <v>6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4:27" x14ac:dyDescent="0.25">
      <c r="N58" s="10" t="s">
        <v>6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4:27" x14ac:dyDescent="0.25">
      <c r="N59" s="10" t="s">
        <v>6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5</v>
      </c>
      <c r="C1" t="s">
        <v>35</v>
      </c>
      <c r="D1" s="7"/>
      <c r="E1" s="7"/>
      <c r="L1" s="129" t="s">
        <v>120</v>
      </c>
      <c r="M1" s="129"/>
      <c r="N1" s="8" t="s">
        <v>6</v>
      </c>
    </row>
    <row r="2" spans="1:27" x14ac:dyDescent="0.25">
      <c r="A2" s="5" t="s">
        <v>7</v>
      </c>
      <c r="C2" s="6" t="s">
        <v>36</v>
      </c>
      <c r="N2" s="8" t="s">
        <v>6</v>
      </c>
    </row>
    <row r="3" spans="1:27" x14ac:dyDescent="0.25">
      <c r="A3" s="5" t="s">
        <v>8</v>
      </c>
      <c r="C3" s="6" t="s">
        <v>37</v>
      </c>
      <c r="N3" s="8" t="s">
        <v>6</v>
      </c>
      <c r="O3" s="13" t="s">
        <v>11</v>
      </c>
      <c r="P3" s="60" t="s">
        <v>38</v>
      </c>
      <c r="U3" s="15">
        <v>2021</v>
      </c>
      <c r="V3" s="61" t="s">
        <v>39</v>
      </c>
      <c r="W3" s="62"/>
      <c r="X3" s="62"/>
      <c r="Y3" s="62"/>
      <c r="Z3" s="63" t="s">
        <v>131</v>
      </c>
      <c r="AA3" s="64"/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6</v>
      </c>
      <c r="P4" s="6" t="s">
        <v>40</v>
      </c>
      <c r="U4" s="6" t="s">
        <v>41</v>
      </c>
    </row>
    <row r="5" spans="1:27" x14ac:dyDescent="0.25">
      <c r="A5" s="12" t="s">
        <v>10</v>
      </c>
      <c r="B5" s="8" t="s">
        <v>11</v>
      </c>
      <c r="C5" s="9" t="s">
        <v>42</v>
      </c>
      <c r="D5" s="9"/>
      <c r="E5" s="15">
        <v>2021</v>
      </c>
      <c r="F5" s="10" t="s">
        <v>20</v>
      </c>
      <c r="G5" s="63" t="s">
        <v>131</v>
      </c>
      <c r="H5" s="63"/>
      <c r="I5" s="9"/>
      <c r="J5" s="9" t="s">
        <v>128</v>
      </c>
      <c r="K5" s="9"/>
      <c r="L5" s="9"/>
      <c r="M5" s="11"/>
      <c r="N5" s="10" t="s">
        <v>6</v>
      </c>
      <c r="O5" s="9"/>
      <c r="P5" s="6" t="s">
        <v>43</v>
      </c>
      <c r="U5" s="6" t="s">
        <v>44</v>
      </c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10" t="s">
        <v>6</v>
      </c>
      <c r="O6" s="9"/>
      <c r="P6" s="6" t="s">
        <v>46</v>
      </c>
      <c r="U6" s="56">
        <v>3345</v>
      </c>
      <c r="V6" s="66" t="s">
        <v>31</v>
      </c>
      <c r="W6" s="7" t="s">
        <v>32</v>
      </c>
    </row>
    <row r="7" spans="1:27" x14ac:dyDescent="0.25">
      <c r="B7" s="8" t="s">
        <v>34</v>
      </c>
      <c r="C7" s="9" t="s">
        <v>47</v>
      </c>
      <c r="D7" s="9"/>
      <c r="E7" s="15">
        <v>2023</v>
      </c>
      <c r="F7" s="9"/>
      <c r="G7" s="9"/>
      <c r="H7" s="9"/>
      <c r="I7" s="9"/>
      <c r="J7" s="9"/>
      <c r="K7" s="9"/>
      <c r="L7" s="9"/>
      <c r="M7" s="11"/>
      <c r="N7" s="10" t="s">
        <v>6</v>
      </c>
      <c r="O7" s="9"/>
    </row>
    <row r="8" spans="1:27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11"/>
      <c r="L8" s="11"/>
      <c r="M8" s="11"/>
      <c r="N8" s="10" t="s">
        <v>6</v>
      </c>
      <c r="O8" s="67"/>
      <c r="P8" s="12"/>
      <c r="Q8" s="12" t="s">
        <v>48</v>
      </c>
      <c r="R8" s="12"/>
      <c r="S8" s="12" t="s">
        <v>49</v>
      </c>
      <c r="T8" s="12"/>
      <c r="U8" s="12" t="s">
        <v>50</v>
      </c>
      <c r="V8" s="12"/>
      <c r="W8" s="12" t="s">
        <v>51</v>
      </c>
      <c r="X8" s="9"/>
      <c r="Y8" s="68" t="s">
        <v>52</v>
      </c>
      <c r="Z8" s="55"/>
      <c r="AA8" s="68" t="s">
        <v>53</v>
      </c>
    </row>
    <row r="9" spans="1:27" x14ac:dyDescent="0.25">
      <c r="A9" s="11"/>
      <c r="B9" s="11"/>
      <c r="C9" s="9"/>
      <c r="D9" s="9"/>
      <c r="E9" s="9"/>
      <c r="F9" s="9"/>
      <c r="G9" s="9"/>
      <c r="H9" s="9"/>
      <c r="I9" s="9"/>
      <c r="J9" s="9"/>
      <c r="K9" s="11"/>
      <c r="L9" s="11"/>
      <c r="M9" s="11"/>
      <c r="N9" s="10" t="s">
        <v>6</v>
      </c>
      <c r="O9" s="69" t="s">
        <v>54</v>
      </c>
      <c r="P9" s="70" t="s">
        <v>45</v>
      </c>
      <c r="Q9" s="71" t="s">
        <v>55</v>
      </c>
      <c r="R9" s="71"/>
      <c r="S9" s="71" t="s">
        <v>55</v>
      </c>
      <c r="T9" s="71"/>
      <c r="U9" s="71" t="s">
        <v>56</v>
      </c>
      <c r="V9" s="71"/>
      <c r="W9" s="71" t="s">
        <v>57</v>
      </c>
      <c r="X9" s="72"/>
      <c r="Y9" s="73" t="s">
        <v>57</v>
      </c>
      <c r="Z9" s="74"/>
      <c r="AA9" s="73" t="s">
        <v>58</v>
      </c>
    </row>
    <row r="10" spans="1:27" x14ac:dyDescent="0.25">
      <c r="A10" s="11"/>
      <c r="B10" s="11"/>
      <c r="C10" s="9"/>
      <c r="D10" s="9"/>
      <c r="E10" s="9"/>
      <c r="F10" s="9"/>
      <c r="G10" s="9"/>
      <c r="H10" s="9"/>
      <c r="I10" s="9"/>
      <c r="J10" s="9"/>
      <c r="K10" s="11"/>
      <c r="L10" s="11"/>
      <c r="M10" s="11"/>
      <c r="N10" s="10" t="s">
        <v>6</v>
      </c>
      <c r="O10" s="75" t="s">
        <v>130</v>
      </c>
      <c r="P10" s="76" t="s">
        <v>27</v>
      </c>
      <c r="Q10" s="9" t="s">
        <v>133</v>
      </c>
      <c r="R10" s="9"/>
      <c r="S10" s="9" t="s">
        <v>134</v>
      </c>
      <c r="T10" s="9"/>
      <c r="U10" s="9">
        <v>0</v>
      </c>
      <c r="V10" s="9"/>
      <c r="W10" s="9">
        <v>980</v>
      </c>
      <c r="X10" s="9"/>
      <c r="Y10" s="55">
        <v>980</v>
      </c>
      <c r="Z10" s="9"/>
      <c r="AA10" s="55">
        <v>980</v>
      </c>
    </row>
    <row r="11" spans="1:27" x14ac:dyDescent="0.25">
      <c r="A11" s="11"/>
      <c r="B11" s="11"/>
      <c r="C11" s="12"/>
      <c r="D11" s="12" t="s">
        <v>48</v>
      </c>
      <c r="E11" s="12"/>
      <c r="F11" s="12" t="s">
        <v>49</v>
      </c>
      <c r="G11" s="12"/>
      <c r="H11" s="12" t="s">
        <v>50</v>
      </c>
      <c r="I11" s="12"/>
      <c r="J11" s="12" t="s">
        <v>51</v>
      </c>
      <c r="K11" s="11"/>
      <c r="L11" s="11"/>
      <c r="M11" s="11"/>
      <c r="N11" s="10" t="s">
        <v>6</v>
      </c>
      <c r="O11" s="75" t="s">
        <v>129</v>
      </c>
      <c r="P11" s="76" t="s">
        <v>27</v>
      </c>
      <c r="Q11" s="9" t="s">
        <v>133</v>
      </c>
      <c r="R11" s="9"/>
      <c r="S11" s="9" t="s">
        <v>135</v>
      </c>
      <c r="T11" s="9"/>
      <c r="U11" s="9">
        <v>1000</v>
      </c>
      <c r="V11" s="9"/>
      <c r="W11" s="9">
        <v>0</v>
      </c>
      <c r="X11" s="9"/>
      <c r="Y11" s="55">
        <v>-980</v>
      </c>
      <c r="Z11" s="9"/>
      <c r="AA11" s="55" t="s">
        <v>59</v>
      </c>
    </row>
    <row r="12" spans="1:27" x14ac:dyDescent="0.25">
      <c r="A12" s="12" t="s">
        <v>9</v>
      </c>
      <c r="B12" s="11"/>
      <c r="C12" s="70" t="s">
        <v>45</v>
      </c>
      <c r="D12" s="71" t="s">
        <v>55</v>
      </c>
      <c r="E12" s="71"/>
      <c r="F12" s="71" t="s">
        <v>55</v>
      </c>
      <c r="G12" s="71"/>
      <c r="H12" s="71" t="s">
        <v>56</v>
      </c>
      <c r="I12" s="71"/>
      <c r="J12" s="71" t="s">
        <v>57</v>
      </c>
      <c r="K12" s="77"/>
      <c r="L12" s="11"/>
      <c r="M12" s="11"/>
      <c r="N12" s="10" t="s">
        <v>6</v>
      </c>
      <c r="O12" s="75" t="s">
        <v>130</v>
      </c>
      <c r="P12" s="76" t="s">
        <v>28</v>
      </c>
      <c r="Q12" s="9" t="s">
        <v>136</v>
      </c>
      <c r="R12" s="9"/>
      <c r="S12" s="9" t="s">
        <v>137</v>
      </c>
      <c r="T12" s="9"/>
      <c r="U12" s="9">
        <v>551</v>
      </c>
      <c r="V12" s="9"/>
      <c r="W12" s="9">
        <v>649</v>
      </c>
      <c r="X12" s="9"/>
      <c r="Y12" s="55">
        <v>649</v>
      </c>
      <c r="Z12" s="9"/>
      <c r="AA12" s="55">
        <v>1200</v>
      </c>
    </row>
    <row r="13" spans="1:27" x14ac:dyDescent="0.25">
      <c r="A13" s="11"/>
      <c r="B13" s="11"/>
      <c r="C13" s="76" t="s">
        <v>27</v>
      </c>
      <c r="D13" s="88" t="s">
        <v>133</v>
      </c>
      <c r="E13" s="9"/>
      <c r="F13" s="9" t="s">
        <v>134</v>
      </c>
      <c r="G13" s="9"/>
      <c r="H13" s="9">
        <v>0</v>
      </c>
      <c r="I13" s="9"/>
      <c r="J13" s="9">
        <v>980</v>
      </c>
      <c r="K13" s="11"/>
      <c r="L13" s="11"/>
      <c r="M13" s="11"/>
      <c r="N13" s="10" t="s">
        <v>6</v>
      </c>
      <c r="O13" s="35" t="s">
        <v>129</v>
      </c>
      <c r="P13" s="70" t="s">
        <v>28</v>
      </c>
      <c r="Q13" s="72" t="s">
        <v>136</v>
      </c>
      <c r="R13" s="72"/>
      <c r="S13" s="72" t="s">
        <v>135</v>
      </c>
      <c r="T13" s="72"/>
      <c r="U13" s="72">
        <v>195</v>
      </c>
      <c r="V13" s="72"/>
      <c r="W13" s="72">
        <v>476</v>
      </c>
      <c r="X13" s="72"/>
      <c r="Y13" s="74">
        <v>-173</v>
      </c>
      <c r="Z13" s="72"/>
      <c r="AA13" s="74" t="s">
        <v>59</v>
      </c>
    </row>
    <row r="14" spans="1:27" x14ac:dyDescent="0.25">
      <c r="A14" s="11"/>
      <c r="B14" s="11"/>
      <c r="C14" s="70" t="s">
        <v>27</v>
      </c>
      <c r="D14" s="72" t="s">
        <v>133</v>
      </c>
      <c r="E14" s="72"/>
      <c r="F14" s="72" t="s">
        <v>135</v>
      </c>
      <c r="G14" s="72"/>
      <c r="H14" s="72">
        <v>1000</v>
      </c>
      <c r="I14" s="72"/>
      <c r="J14" s="72">
        <v>0</v>
      </c>
      <c r="K14" s="77"/>
      <c r="L14" s="11"/>
      <c r="M14" s="11"/>
      <c r="N14" s="10" t="s">
        <v>6</v>
      </c>
      <c r="O14" s="75" t="s">
        <v>129</v>
      </c>
      <c r="P14" s="76" t="s">
        <v>28</v>
      </c>
      <c r="Q14" s="9" t="s">
        <v>136</v>
      </c>
      <c r="R14" s="9"/>
      <c r="S14" s="9" t="s">
        <v>68</v>
      </c>
      <c r="T14" s="9"/>
      <c r="U14" s="9">
        <v>66</v>
      </c>
      <c r="V14" s="9"/>
      <c r="W14" s="9">
        <v>388</v>
      </c>
      <c r="X14" s="9"/>
      <c r="Y14" s="55">
        <v>-88</v>
      </c>
      <c r="Z14" s="9"/>
      <c r="AA14" s="55" t="s">
        <v>59</v>
      </c>
    </row>
    <row r="15" spans="1:27" x14ac:dyDescent="0.25">
      <c r="C15" s="89" t="s">
        <v>28</v>
      </c>
      <c r="D15" s="90" t="s">
        <v>136</v>
      </c>
      <c r="E15" s="9"/>
      <c r="F15" s="9" t="s">
        <v>137</v>
      </c>
      <c r="G15" s="9"/>
      <c r="H15" s="78">
        <v>551</v>
      </c>
      <c r="I15" s="9"/>
      <c r="J15" s="78">
        <v>649</v>
      </c>
      <c r="K15" s="9"/>
      <c r="L15" s="9"/>
      <c r="M15" s="11"/>
      <c r="N15" s="10" t="s">
        <v>6</v>
      </c>
      <c r="O15" s="75" t="s">
        <v>129</v>
      </c>
      <c r="P15" s="76" t="s">
        <v>28</v>
      </c>
      <c r="Q15" s="9" t="s">
        <v>136</v>
      </c>
      <c r="R15" s="9"/>
      <c r="S15" s="9" t="s">
        <v>138</v>
      </c>
      <c r="T15" s="9"/>
      <c r="U15" s="9">
        <v>18</v>
      </c>
      <c r="V15" s="9"/>
      <c r="W15" s="9">
        <v>370</v>
      </c>
      <c r="X15" s="9"/>
      <c r="Y15" s="55">
        <v>-18</v>
      </c>
      <c r="Z15" s="9"/>
      <c r="AA15" s="55" t="s">
        <v>59</v>
      </c>
    </row>
    <row r="16" spans="1:27" x14ac:dyDescent="0.25">
      <c r="C16" s="89" t="s">
        <v>28</v>
      </c>
      <c r="D16" s="9" t="s">
        <v>136</v>
      </c>
      <c r="E16" s="9"/>
      <c r="F16" s="9" t="s">
        <v>135</v>
      </c>
      <c r="G16" s="9"/>
      <c r="H16" s="78">
        <v>195</v>
      </c>
      <c r="I16" s="9"/>
      <c r="J16" s="78">
        <v>476</v>
      </c>
      <c r="K16" s="9"/>
      <c r="L16" s="9"/>
      <c r="M16" s="11"/>
      <c r="N16" s="10" t="s">
        <v>6</v>
      </c>
      <c r="O16" s="75" t="s">
        <v>130</v>
      </c>
      <c r="P16" s="76" t="s">
        <v>29</v>
      </c>
      <c r="Q16" s="9" t="s">
        <v>139</v>
      </c>
      <c r="R16" s="9"/>
      <c r="S16" s="9" t="s">
        <v>66</v>
      </c>
      <c r="T16" s="9"/>
      <c r="U16" s="9">
        <v>536</v>
      </c>
      <c r="V16" s="9"/>
      <c r="W16" s="9">
        <v>464</v>
      </c>
      <c r="X16" s="9"/>
      <c r="Y16" s="55">
        <v>464</v>
      </c>
      <c r="Z16" s="9"/>
      <c r="AA16" s="55">
        <v>1000</v>
      </c>
    </row>
    <row r="17" spans="3:27" x14ac:dyDescent="0.25">
      <c r="C17" s="89" t="s">
        <v>28</v>
      </c>
      <c r="D17" s="9" t="s">
        <v>136</v>
      </c>
      <c r="E17" s="9"/>
      <c r="F17" s="9" t="s">
        <v>68</v>
      </c>
      <c r="G17" s="9"/>
      <c r="H17" s="78">
        <v>66</v>
      </c>
      <c r="I17" s="9"/>
      <c r="J17" s="78">
        <v>388</v>
      </c>
      <c r="K17" s="9"/>
      <c r="L17" s="9"/>
      <c r="M17" s="11"/>
      <c r="N17" s="10" t="s">
        <v>6</v>
      </c>
      <c r="O17" s="35" t="s">
        <v>130</v>
      </c>
      <c r="P17" s="70" t="s">
        <v>29</v>
      </c>
      <c r="Q17" s="72" t="s">
        <v>139</v>
      </c>
      <c r="R17" s="72"/>
      <c r="S17" s="72" t="s">
        <v>67</v>
      </c>
      <c r="T17" s="72"/>
      <c r="U17" s="72">
        <v>67</v>
      </c>
      <c r="V17" s="72"/>
      <c r="W17" s="72">
        <v>562</v>
      </c>
      <c r="X17" s="72"/>
      <c r="Y17" s="74">
        <v>98</v>
      </c>
      <c r="Z17" s="72"/>
      <c r="AA17" s="74">
        <v>165</v>
      </c>
    </row>
    <row r="18" spans="3:27" x14ac:dyDescent="0.25">
      <c r="C18" s="91" t="s">
        <v>28</v>
      </c>
      <c r="D18" s="72" t="s">
        <v>136</v>
      </c>
      <c r="E18" s="72"/>
      <c r="F18" s="72" t="s">
        <v>138</v>
      </c>
      <c r="G18" s="72"/>
      <c r="H18" s="92">
        <v>18</v>
      </c>
      <c r="I18" s="72"/>
      <c r="J18" s="92">
        <v>370</v>
      </c>
      <c r="K18" s="72"/>
      <c r="L18" s="9"/>
      <c r="M18" s="11"/>
      <c r="N18" s="10" t="s">
        <v>6</v>
      </c>
      <c r="O18" s="75" t="s">
        <v>129</v>
      </c>
      <c r="P18" s="76" t="s">
        <v>29</v>
      </c>
      <c r="Q18" s="9" t="s">
        <v>139</v>
      </c>
      <c r="R18" s="9"/>
      <c r="S18" s="9" t="s">
        <v>140</v>
      </c>
      <c r="T18" s="9"/>
      <c r="U18" s="9">
        <v>397</v>
      </c>
      <c r="V18" s="9"/>
      <c r="W18" s="9">
        <v>0</v>
      </c>
      <c r="X18" s="9"/>
      <c r="Y18" s="55">
        <v>-562</v>
      </c>
      <c r="Z18" s="9"/>
      <c r="AA18" s="55" t="s">
        <v>59</v>
      </c>
    </row>
    <row r="19" spans="3:27" x14ac:dyDescent="0.25">
      <c r="C19" s="89" t="s">
        <v>29</v>
      </c>
      <c r="D19" s="90" t="s">
        <v>139</v>
      </c>
      <c r="E19" s="9"/>
      <c r="F19" s="9" t="s">
        <v>66</v>
      </c>
      <c r="G19" s="9"/>
      <c r="H19" s="78">
        <v>536</v>
      </c>
      <c r="I19" s="9"/>
      <c r="J19" s="78">
        <v>464</v>
      </c>
      <c r="K19" s="9"/>
      <c r="L19" s="9"/>
      <c r="M19" s="11"/>
      <c r="N19" s="10" t="s">
        <v>6</v>
      </c>
      <c r="O19" s="75" t="s">
        <v>59</v>
      </c>
      <c r="P19" s="76" t="s">
        <v>59</v>
      </c>
      <c r="Q19" s="9" t="s">
        <v>59</v>
      </c>
      <c r="R19" s="9"/>
      <c r="S19" s="9" t="s">
        <v>59</v>
      </c>
      <c r="T19" s="9"/>
      <c r="U19" s="9" t="s">
        <v>59</v>
      </c>
      <c r="V19" s="9"/>
      <c r="W19" s="9" t="s">
        <v>59</v>
      </c>
      <c r="X19" s="9"/>
      <c r="Y19" s="55" t="s">
        <v>59</v>
      </c>
      <c r="Z19" s="9"/>
      <c r="AA19" s="55" t="s">
        <v>59</v>
      </c>
    </row>
    <row r="20" spans="3:27" x14ac:dyDescent="0.25">
      <c r="C20" s="89" t="s">
        <v>29</v>
      </c>
      <c r="D20" s="9" t="s">
        <v>139</v>
      </c>
      <c r="E20" s="9"/>
      <c r="F20" s="9" t="s">
        <v>67</v>
      </c>
      <c r="G20" s="9"/>
      <c r="H20" s="78">
        <v>67</v>
      </c>
      <c r="I20" s="9"/>
      <c r="J20" s="78">
        <v>562</v>
      </c>
      <c r="K20" s="9"/>
      <c r="L20" s="9"/>
      <c r="M20" s="11"/>
      <c r="N20" s="10" t="s">
        <v>6</v>
      </c>
      <c r="O20" s="75" t="s">
        <v>59</v>
      </c>
      <c r="P20" s="76" t="s">
        <v>59</v>
      </c>
      <c r="Q20" s="9" t="s">
        <v>59</v>
      </c>
      <c r="R20" s="9"/>
      <c r="S20" s="9" t="s">
        <v>59</v>
      </c>
      <c r="T20" s="9"/>
      <c r="U20" s="9" t="s">
        <v>59</v>
      </c>
      <c r="V20" s="9"/>
      <c r="W20" s="9" t="s">
        <v>59</v>
      </c>
      <c r="X20" s="9"/>
      <c r="Y20" s="55" t="s">
        <v>59</v>
      </c>
      <c r="Z20" s="9"/>
      <c r="AA20" s="55" t="s">
        <v>59</v>
      </c>
    </row>
    <row r="21" spans="3:27" x14ac:dyDescent="0.25">
      <c r="C21" s="89" t="s">
        <v>29</v>
      </c>
      <c r="D21" s="9" t="s">
        <v>139</v>
      </c>
      <c r="E21" s="9"/>
      <c r="F21" s="9" t="s">
        <v>140</v>
      </c>
      <c r="G21" s="9"/>
      <c r="H21" s="78">
        <v>397</v>
      </c>
      <c r="I21" s="9"/>
      <c r="J21" s="78">
        <v>0</v>
      </c>
      <c r="K21" s="9"/>
      <c r="L21" s="9"/>
      <c r="M21" s="11"/>
      <c r="N21" s="10" t="s">
        <v>6</v>
      </c>
      <c r="O21" s="35" t="s">
        <v>59</v>
      </c>
      <c r="P21" s="70" t="s">
        <v>59</v>
      </c>
      <c r="Q21" s="72" t="s">
        <v>59</v>
      </c>
      <c r="R21" s="72"/>
      <c r="S21" s="72" t="s">
        <v>59</v>
      </c>
      <c r="T21" s="72"/>
      <c r="U21" s="72" t="s">
        <v>59</v>
      </c>
      <c r="V21" s="72"/>
      <c r="W21" s="72" t="s">
        <v>59</v>
      </c>
      <c r="X21" s="72"/>
      <c r="Y21" s="74" t="s">
        <v>59</v>
      </c>
      <c r="Z21" s="72"/>
      <c r="AA21" s="74" t="s">
        <v>59</v>
      </c>
    </row>
    <row r="22" spans="3:27" x14ac:dyDescent="0.25">
      <c r="C22" s="89" t="s">
        <v>59</v>
      </c>
      <c r="D22" s="89" t="s">
        <v>59</v>
      </c>
      <c r="E22" s="9"/>
      <c r="F22" s="89" t="s">
        <v>59</v>
      </c>
      <c r="G22" s="9"/>
      <c r="H22" s="78" t="s">
        <v>59</v>
      </c>
      <c r="I22" s="9"/>
      <c r="J22" s="78" t="s">
        <v>59</v>
      </c>
      <c r="K22" s="9"/>
      <c r="L22" s="9"/>
      <c r="M22" s="11"/>
      <c r="N22" s="10" t="s">
        <v>6</v>
      </c>
      <c r="O22" s="75" t="s">
        <v>59</v>
      </c>
      <c r="P22" s="76" t="s">
        <v>59</v>
      </c>
      <c r="Q22" s="9" t="s">
        <v>59</v>
      </c>
      <c r="R22" s="9"/>
      <c r="S22" s="9" t="s">
        <v>59</v>
      </c>
      <c r="T22" s="9"/>
      <c r="U22" s="9" t="s">
        <v>59</v>
      </c>
      <c r="V22" s="9"/>
      <c r="W22" s="9" t="s">
        <v>59</v>
      </c>
      <c r="X22" s="9"/>
      <c r="Y22" s="55" t="s">
        <v>59</v>
      </c>
      <c r="Z22" s="9"/>
      <c r="AA22" s="55" t="s">
        <v>59</v>
      </c>
    </row>
    <row r="23" spans="3:27" x14ac:dyDescent="0.25">
      <c r="C23" s="89" t="s">
        <v>59</v>
      </c>
      <c r="D23" s="89" t="s">
        <v>59</v>
      </c>
      <c r="E23" s="9"/>
      <c r="F23" s="89" t="s">
        <v>59</v>
      </c>
      <c r="G23" s="9"/>
      <c r="H23" s="78" t="s">
        <v>59</v>
      </c>
      <c r="I23" s="9"/>
      <c r="J23" s="78" t="s">
        <v>59</v>
      </c>
      <c r="K23" s="9"/>
      <c r="L23" s="9"/>
      <c r="M23" s="11"/>
      <c r="N23" s="10" t="s">
        <v>6</v>
      </c>
      <c r="O23" s="75" t="s">
        <v>59</v>
      </c>
      <c r="P23" s="76" t="s">
        <v>59</v>
      </c>
      <c r="Q23" s="9" t="s">
        <v>59</v>
      </c>
      <c r="R23" s="9"/>
      <c r="S23" s="9" t="s">
        <v>59</v>
      </c>
      <c r="T23" s="9"/>
      <c r="U23" s="9" t="s">
        <v>59</v>
      </c>
      <c r="V23" s="9"/>
      <c r="W23" s="9" t="s">
        <v>59</v>
      </c>
      <c r="X23" s="9"/>
      <c r="Y23" s="55" t="s">
        <v>59</v>
      </c>
      <c r="Z23" s="9"/>
      <c r="AA23" s="55" t="s">
        <v>59</v>
      </c>
    </row>
    <row r="24" spans="3:27" x14ac:dyDescent="0.25">
      <c r="C24" s="89" t="s">
        <v>59</v>
      </c>
      <c r="D24" s="89" t="s">
        <v>59</v>
      </c>
      <c r="E24" s="9"/>
      <c r="F24" s="89" t="s">
        <v>59</v>
      </c>
      <c r="G24" s="9"/>
      <c r="H24" s="78" t="s">
        <v>59</v>
      </c>
      <c r="I24" s="9"/>
      <c r="J24" s="78" t="s">
        <v>59</v>
      </c>
      <c r="K24" s="9"/>
      <c r="L24" s="9"/>
      <c r="M24" s="11"/>
      <c r="N24" s="10" t="s">
        <v>6</v>
      </c>
      <c r="O24" s="75" t="s">
        <v>59</v>
      </c>
      <c r="P24" s="76" t="s">
        <v>59</v>
      </c>
      <c r="Q24" s="9" t="s">
        <v>59</v>
      </c>
      <c r="R24" s="9"/>
      <c r="S24" s="9" t="s">
        <v>59</v>
      </c>
      <c r="T24" s="9"/>
      <c r="U24" s="9" t="s">
        <v>59</v>
      </c>
      <c r="V24" s="9"/>
      <c r="W24" s="9" t="s">
        <v>59</v>
      </c>
      <c r="X24" s="9"/>
      <c r="Y24" s="55" t="s">
        <v>59</v>
      </c>
      <c r="Z24" s="9"/>
      <c r="AA24" s="55" t="s">
        <v>59</v>
      </c>
    </row>
    <row r="25" spans="3:27" x14ac:dyDescent="0.25">
      <c r="C25" s="89" t="s">
        <v>59</v>
      </c>
      <c r="D25" s="89" t="s">
        <v>59</v>
      </c>
      <c r="E25" s="9"/>
      <c r="F25" s="89" t="s">
        <v>59</v>
      </c>
      <c r="G25" s="9"/>
      <c r="H25" s="78" t="s">
        <v>59</v>
      </c>
      <c r="I25" s="9"/>
      <c r="J25" s="78" t="s">
        <v>59</v>
      </c>
      <c r="K25" s="9"/>
      <c r="L25" s="9"/>
      <c r="M25" s="11"/>
      <c r="N25" s="10" t="s">
        <v>6</v>
      </c>
      <c r="O25" s="75" t="s">
        <v>59</v>
      </c>
      <c r="P25" s="76" t="s">
        <v>59</v>
      </c>
      <c r="Q25" s="9" t="s">
        <v>59</v>
      </c>
      <c r="R25" s="9"/>
      <c r="S25" s="9" t="s">
        <v>59</v>
      </c>
      <c r="T25" s="9"/>
      <c r="U25" s="9" t="s">
        <v>59</v>
      </c>
      <c r="V25" s="9"/>
      <c r="W25" s="9" t="s">
        <v>59</v>
      </c>
      <c r="X25" s="9"/>
      <c r="Y25" s="55" t="s">
        <v>59</v>
      </c>
      <c r="Z25" s="9"/>
      <c r="AA25" s="55" t="s">
        <v>59</v>
      </c>
    </row>
    <row r="26" spans="3:27" x14ac:dyDescent="0.25">
      <c r="C26" s="89" t="s">
        <v>59</v>
      </c>
      <c r="D26" s="89" t="s">
        <v>59</v>
      </c>
      <c r="E26" s="9"/>
      <c r="F26" s="89" t="s">
        <v>59</v>
      </c>
      <c r="G26" s="9"/>
      <c r="H26" s="78" t="s">
        <v>59</v>
      </c>
      <c r="I26" s="9"/>
      <c r="J26" s="78" t="s">
        <v>59</v>
      </c>
      <c r="K26" s="9"/>
      <c r="L26" s="9"/>
      <c r="M26" s="11"/>
      <c r="N26" s="10" t="s">
        <v>6</v>
      </c>
      <c r="O26" s="79"/>
      <c r="P26" s="80"/>
      <c r="Q26" s="80"/>
      <c r="R26" s="80"/>
      <c r="S26" s="80"/>
      <c r="T26" s="80"/>
      <c r="U26" s="80"/>
      <c r="V26" s="80"/>
      <c r="W26" s="80"/>
      <c r="X26" s="80"/>
      <c r="Y26" s="81" t="s">
        <v>32</v>
      </c>
      <c r="Z26" s="82" t="s">
        <v>60</v>
      </c>
      <c r="AA26" s="83">
        <v>3345</v>
      </c>
    </row>
    <row r="27" spans="3:27" x14ac:dyDescent="0.25">
      <c r="C27" s="89" t="s">
        <v>59</v>
      </c>
      <c r="D27" s="89" t="s">
        <v>59</v>
      </c>
      <c r="E27" s="9"/>
      <c r="F27" s="89" t="s">
        <v>59</v>
      </c>
      <c r="G27" s="9"/>
      <c r="H27" s="78" t="s">
        <v>59</v>
      </c>
      <c r="I27" s="9"/>
      <c r="J27" s="78" t="s">
        <v>59</v>
      </c>
      <c r="K27" s="9"/>
      <c r="L27" s="9"/>
      <c r="M27" s="11"/>
      <c r="N27" s="10" t="s">
        <v>6</v>
      </c>
      <c r="P27" s="9"/>
      <c r="Q27" s="9" t="s">
        <v>59</v>
      </c>
      <c r="R27" s="9"/>
      <c r="S27" s="9"/>
      <c r="T27" s="9"/>
      <c r="U27" s="9"/>
      <c r="V27" s="9"/>
      <c r="W27" s="9"/>
      <c r="X27" s="9"/>
      <c r="Y27" s="55"/>
      <c r="Z27" s="9"/>
      <c r="AA27" s="55" t="s">
        <v>59</v>
      </c>
    </row>
    <row r="28" spans="3:27" x14ac:dyDescent="0.25">
      <c r="C28" s="78" t="s">
        <v>59</v>
      </c>
      <c r="D28" s="78" t="s">
        <v>59</v>
      </c>
      <c r="E28" s="9"/>
      <c r="F28" s="78" t="s">
        <v>59</v>
      </c>
      <c r="G28" s="9"/>
      <c r="H28" s="78" t="s">
        <v>59</v>
      </c>
      <c r="I28" s="9"/>
      <c r="J28" s="78" t="s">
        <v>59</v>
      </c>
      <c r="K28" s="9"/>
      <c r="L28" s="9"/>
      <c r="M28" s="11"/>
      <c r="N28" s="10" t="s">
        <v>6</v>
      </c>
    </row>
    <row r="29" spans="3:27" x14ac:dyDescent="0.25">
      <c r="C29" s="78" t="s">
        <v>59</v>
      </c>
      <c r="D29" s="78" t="s">
        <v>59</v>
      </c>
      <c r="E29" s="9"/>
      <c r="F29" s="78" t="s">
        <v>59</v>
      </c>
      <c r="G29" s="9"/>
      <c r="H29" s="78" t="s">
        <v>59</v>
      </c>
      <c r="I29" s="9"/>
      <c r="J29" s="78" t="s">
        <v>59</v>
      </c>
      <c r="K29" s="9"/>
      <c r="L29" s="9"/>
      <c r="M29" s="11"/>
      <c r="N29" s="10" t="s">
        <v>6</v>
      </c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x14ac:dyDescent="0.25">
      <c r="C30" s="78" t="s">
        <v>59</v>
      </c>
      <c r="D30" s="78" t="s">
        <v>59</v>
      </c>
      <c r="E30" s="9"/>
      <c r="F30" s="78" t="s">
        <v>59</v>
      </c>
      <c r="G30" s="9"/>
      <c r="H30" s="78" t="s">
        <v>59</v>
      </c>
      <c r="I30" s="9"/>
      <c r="J30" s="78" t="s">
        <v>59</v>
      </c>
      <c r="K30" s="9"/>
      <c r="L30" s="9"/>
      <c r="M30" s="11"/>
      <c r="N30" s="10" t="s">
        <v>6</v>
      </c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x14ac:dyDescent="0.25">
      <c r="C31" s="78" t="s">
        <v>59</v>
      </c>
      <c r="D31" s="78" t="s">
        <v>59</v>
      </c>
      <c r="E31" s="9"/>
      <c r="F31" s="78" t="s">
        <v>59</v>
      </c>
      <c r="G31" s="9"/>
      <c r="H31" s="78" t="s">
        <v>59</v>
      </c>
      <c r="I31" s="9"/>
      <c r="J31" s="78" t="s">
        <v>59</v>
      </c>
      <c r="K31" s="9"/>
      <c r="L31" s="9"/>
      <c r="M31" s="11"/>
      <c r="N31" s="10" t="s">
        <v>6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3:27" x14ac:dyDescent="0.25">
      <c r="C32" s="78" t="s">
        <v>59</v>
      </c>
      <c r="D32" s="78" t="s">
        <v>59</v>
      </c>
      <c r="E32" s="9"/>
      <c r="F32" s="78" t="s">
        <v>59</v>
      </c>
      <c r="G32" s="9"/>
      <c r="H32" s="78" t="s">
        <v>59</v>
      </c>
      <c r="I32" s="9"/>
      <c r="J32" s="78" t="s">
        <v>59</v>
      </c>
      <c r="K32" s="9"/>
      <c r="L32" s="9"/>
      <c r="M32" s="11"/>
      <c r="N32" s="10" t="s">
        <v>6</v>
      </c>
      <c r="O32" s="84" t="s">
        <v>34</v>
      </c>
      <c r="P32" s="60" t="s">
        <v>132</v>
      </c>
      <c r="U32" s="15" t="s">
        <v>61</v>
      </c>
      <c r="V32" s="61" t="s">
        <v>62</v>
      </c>
      <c r="W32" s="62"/>
      <c r="X32" s="62"/>
      <c r="Y32" s="62"/>
      <c r="Z32" s="85">
        <v>2023</v>
      </c>
      <c r="AA32" s="64"/>
    </row>
    <row r="33" spans="1:27" x14ac:dyDescent="0.25">
      <c r="C33" s="78" t="s">
        <v>59</v>
      </c>
      <c r="D33" s="78" t="s">
        <v>59</v>
      </c>
      <c r="E33" s="9"/>
      <c r="F33" s="78" t="s">
        <v>59</v>
      </c>
      <c r="G33" s="9"/>
      <c r="H33" s="78" t="s">
        <v>59</v>
      </c>
      <c r="I33" s="9"/>
      <c r="J33" s="78" t="s">
        <v>59</v>
      </c>
      <c r="K33" s="9"/>
      <c r="L33" s="9"/>
      <c r="M33" s="11"/>
      <c r="N33" s="10" t="s">
        <v>6</v>
      </c>
      <c r="O33" s="9"/>
      <c r="P33" s="6" t="s">
        <v>63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x14ac:dyDescent="0.25">
      <c r="C34" s="78" t="s">
        <v>59</v>
      </c>
      <c r="D34" s="78" t="s">
        <v>59</v>
      </c>
      <c r="E34" s="9"/>
      <c r="F34" s="78" t="s">
        <v>59</v>
      </c>
      <c r="G34" s="9"/>
      <c r="H34" s="78" t="s">
        <v>59</v>
      </c>
      <c r="I34" s="9"/>
      <c r="J34" s="78" t="s">
        <v>59</v>
      </c>
      <c r="K34" s="9"/>
      <c r="L34" s="9"/>
      <c r="M34" s="11"/>
      <c r="N34" s="10" t="s">
        <v>6</v>
      </c>
      <c r="O34" s="9"/>
      <c r="P34" s="6" t="s">
        <v>64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x14ac:dyDescent="0.25">
      <c r="C35" s="78" t="s">
        <v>59</v>
      </c>
      <c r="D35" s="78" t="s">
        <v>59</v>
      </c>
      <c r="E35" s="9"/>
      <c r="F35" s="78" t="s">
        <v>59</v>
      </c>
      <c r="G35" s="9"/>
      <c r="H35" s="78" t="s">
        <v>59</v>
      </c>
      <c r="I35" s="9"/>
      <c r="J35" s="78" t="s">
        <v>59</v>
      </c>
      <c r="K35" s="9"/>
      <c r="L35" s="9"/>
      <c r="M35" s="11"/>
      <c r="N35" s="10" t="s">
        <v>6</v>
      </c>
      <c r="O35" s="9"/>
      <c r="P35" s="6" t="s">
        <v>65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x14ac:dyDescent="0.25">
      <c r="C36" s="78" t="s">
        <v>59</v>
      </c>
      <c r="D36" s="78" t="s">
        <v>59</v>
      </c>
      <c r="E36" s="9"/>
      <c r="F36" s="78" t="s">
        <v>59</v>
      </c>
      <c r="G36" s="9"/>
      <c r="H36" s="78" t="s">
        <v>59</v>
      </c>
      <c r="I36" s="9"/>
      <c r="J36" s="78" t="s">
        <v>59</v>
      </c>
      <c r="K36" s="9"/>
      <c r="L36" s="9"/>
      <c r="M36" s="11"/>
      <c r="N36" s="10" t="s">
        <v>6</v>
      </c>
    </row>
    <row r="37" spans="1:27" x14ac:dyDescent="0.25">
      <c r="C37" s="78" t="s">
        <v>59</v>
      </c>
      <c r="D37" s="78" t="s">
        <v>59</v>
      </c>
      <c r="E37" s="9"/>
      <c r="F37" s="78" t="s">
        <v>59</v>
      </c>
      <c r="G37" s="9"/>
      <c r="H37" s="78" t="s">
        <v>59</v>
      </c>
      <c r="I37" s="9"/>
      <c r="J37" s="78" t="s">
        <v>59</v>
      </c>
      <c r="K37" s="9"/>
      <c r="L37" s="9"/>
      <c r="M37" s="11"/>
      <c r="N37" s="10" t="s">
        <v>6</v>
      </c>
      <c r="O37" s="67"/>
      <c r="P37" s="12"/>
      <c r="Q37" s="12" t="s">
        <v>48</v>
      </c>
      <c r="R37" s="12"/>
      <c r="S37" s="12" t="s">
        <v>49</v>
      </c>
      <c r="T37" s="12"/>
      <c r="U37" s="12" t="s">
        <v>50</v>
      </c>
      <c r="V37" s="12"/>
      <c r="W37" s="12" t="s">
        <v>51</v>
      </c>
      <c r="X37" s="9"/>
      <c r="Y37" s="68" t="s">
        <v>52</v>
      </c>
      <c r="Z37" s="55"/>
      <c r="AA37" s="68" t="s">
        <v>53</v>
      </c>
    </row>
    <row r="38" spans="1:27" x14ac:dyDescent="0.25">
      <c r="C38" s="78" t="s">
        <v>59</v>
      </c>
      <c r="D38" s="78" t="s">
        <v>59</v>
      </c>
      <c r="E38" s="9"/>
      <c r="F38" s="78" t="s">
        <v>59</v>
      </c>
      <c r="G38" s="9"/>
      <c r="H38" s="78" t="s">
        <v>59</v>
      </c>
      <c r="I38" s="9"/>
      <c r="J38" s="78" t="s">
        <v>59</v>
      </c>
      <c r="K38" s="9"/>
      <c r="L38" s="9"/>
      <c r="M38" s="11"/>
      <c r="N38" s="10" t="s">
        <v>6</v>
      </c>
      <c r="O38" s="69" t="s">
        <v>54</v>
      </c>
      <c r="P38" s="70" t="s">
        <v>45</v>
      </c>
      <c r="Q38" s="71" t="s">
        <v>55</v>
      </c>
      <c r="R38" s="71"/>
      <c r="S38" s="71" t="s">
        <v>55</v>
      </c>
      <c r="T38" s="71"/>
      <c r="U38" s="71" t="s">
        <v>56</v>
      </c>
      <c r="V38" s="71"/>
      <c r="W38" s="71" t="s">
        <v>57</v>
      </c>
      <c r="X38" s="72"/>
      <c r="Y38" s="73" t="s">
        <v>57</v>
      </c>
      <c r="Z38" s="74"/>
      <c r="AA38" s="73" t="s">
        <v>58</v>
      </c>
    </row>
    <row r="39" spans="1:27" x14ac:dyDescent="0.25">
      <c r="A39" s="11"/>
      <c r="B39" s="11"/>
      <c r="C39" s="78" t="s">
        <v>59</v>
      </c>
      <c r="D39" s="78" t="s">
        <v>59</v>
      </c>
      <c r="E39" s="9"/>
      <c r="F39" s="78" t="s">
        <v>59</v>
      </c>
      <c r="G39" s="9"/>
      <c r="H39" s="78" t="s">
        <v>59</v>
      </c>
      <c r="I39" s="9"/>
      <c r="J39" s="78" t="s">
        <v>59</v>
      </c>
      <c r="K39" s="11"/>
      <c r="L39" s="11"/>
      <c r="M39" s="11"/>
      <c r="N39" s="10" t="s">
        <v>6</v>
      </c>
      <c r="O39" s="75" t="s">
        <v>59</v>
      </c>
      <c r="P39" s="10" t="s">
        <v>27</v>
      </c>
      <c r="Q39" s="9" t="s">
        <v>133</v>
      </c>
      <c r="R39" s="9"/>
      <c r="S39" s="9" t="s">
        <v>134</v>
      </c>
      <c r="T39" s="9"/>
      <c r="U39" s="9">
        <v>0</v>
      </c>
      <c r="V39" s="9"/>
      <c r="W39" s="9">
        <v>980</v>
      </c>
      <c r="X39" s="9"/>
      <c r="Y39" s="55">
        <v>980</v>
      </c>
      <c r="Z39" s="9"/>
      <c r="AA39" s="55" t="s">
        <v>59</v>
      </c>
    </row>
    <row r="40" spans="1:27" x14ac:dyDescent="0.25">
      <c r="C40" s="78" t="s">
        <v>59</v>
      </c>
      <c r="D40" s="78" t="s">
        <v>59</v>
      </c>
      <c r="E40" s="9"/>
      <c r="F40" s="78" t="s">
        <v>59</v>
      </c>
      <c r="G40" s="9"/>
      <c r="H40" s="78" t="s">
        <v>59</v>
      </c>
      <c r="I40" s="9"/>
      <c r="J40" s="78" t="s">
        <v>59</v>
      </c>
      <c r="N40" s="10" t="s">
        <v>6</v>
      </c>
      <c r="O40" s="75" t="s">
        <v>59</v>
      </c>
      <c r="P40" s="10" t="s">
        <v>27</v>
      </c>
      <c r="Q40" s="9" t="s">
        <v>133</v>
      </c>
      <c r="R40" s="9"/>
      <c r="S40" s="9" t="s">
        <v>135</v>
      </c>
      <c r="T40" s="9"/>
      <c r="U40" s="9">
        <v>1000</v>
      </c>
      <c r="V40" s="9"/>
      <c r="W40" s="9">
        <v>0</v>
      </c>
      <c r="X40" s="9"/>
      <c r="Y40" s="55">
        <v>-980</v>
      </c>
      <c r="Z40" s="9"/>
      <c r="AA40" s="55" t="s">
        <v>59</v>
      </c>
    </row>
    <row r="41" spans="1:27" x14ac:dyDescent="0.25">
      <c r="N41" s="10" t="s">
        <v>6</v>
      </c>
      <c r="O41" s="75" t="s">
        <v>59</v>
      </c>
      <c r="P41" s="10" t="s">
        <v>28</v>
      </c>
      <c r="Q41" s="9" t="s">
        <v>136</v>
      </c>
      <c r="R41" s="9"/>
      <c r="S41" s="9" t="s">
        <v>137</v>
      </c>
      <c r="T41" s="9"/>
      <c r="U41" s="9">
        <v>551</v>
      </c>
      <c r="V41" s="9"/>
      <c r="W41" s="9">
        <v>649</v>
      </c>
      <c r="X41" s="9"/>
      <c r="Y41" s="55">
        <v>649</v>
      </c>
      <c r="Z41" s="9"/>
      <c r="AA41" s="55" t="s">
        <v>59</v>
      </c>
    </row>
    <row r="42" spans="1:27" x14ac:dyDescent="0.25">
      <c r="N42" s="10" t="s">
        <v>6</v>
      </c>
      <c r="O42" s="35" t="s">
        <v>59</v>
      </c>
      <c r="P42" s="86" t="s">
        <v>28</v>
      </c>
      <c r="Q42" s="72" t="s">
        <v>136</v>
      </c>
      <c r="R42" s="72"/>
      <c r="S42" s="72" t="s">
        <v>135</v>
      </c>
      <c r="T42" s="72"/>
      <c r="U42" s="72">
        <v>195</v>
      </c>
      <c r="V42" s="72"/>
      <c r="W42" s="72">
        <v>476</v>
      </c>
      <c r="X42" s="72"/>
      <c r="Y42" s="74">
        <v>-173</v>
      </c>
      <c r="Z42" s="72"/>
      <c r="AA42" s="74" t="s">
        <v>59</v>
      </c>
    </row>
    <row r="43" spans="1:27" x14ac:dyDescent="0.25">
      <c r="N43" s="10" t="s">
        <v>6</v>
      </c>
      <c r="O43" s="75" t="s">
        <v>130</v>
      </c>
      <c r="P43" s="10" t="s">
        <v>28</v>
      </c>
      <c r="Q43" s="9" t="s">
        <v>136</v>
      </c>
      <c r="R43" s="9"/>
      <c r="S43" s="9" t="s">
        <v>68</v>
      </c>
      <c r="T43" s="9"/>
      <c r="U43" s="9">
        <v>66</v>
      </c>
      <c r="V43" s="9"/>
      <c r="W43" s="9">
        <v>388</v>
      </c>
      <c r="X43" s="9"/>
      <c r="Y43" s="55">
        <v>-88</v>
      </c>
      <c r="Z43" s="9"/>
      <c r="AA43" s="55">
        <v>-22</v>
      </c>
    </row>
    <row r="44" spans="1:27" x14ac:dyDescent="0.25">
      <c r="N44" s="10" t="s">
        <v>6</v>
      </c>
      <c r="O44" s="75" t="s">
        <v>59</v>
      </c>
      <c r="P44" s="10" t="s">
        <v>28</v>
      </c>
      <c r="Q44" s="9" t="s">
        <v>136</v>
      </c>
      <c r="R44" s="9"/>
      <c r="S44" s="9" t="s">
        <v>138</v>
      </c>
      <c r="T44" s="9"/>
      <c r="U44" s="9">
        <v>18</v>
      </c>
      <c r="V44" s="9"/>
      <c r="W44" s="9">
        <v>370</v>
      </c>
      <c r="X44" s="9"/>
      <c r="Y44" s="55">
        <v>-18</v>
      </c>
      <c r="Z44" s="9"/>
      <c r="AA44" s="55" t="s">
        <v>59</v>
      </c>
    </row>
    <row r="45" spans="1:27" x14ac:dyDescent="0.25">
      <c r="N45" s="10" t="s">
        <v>6</v>
      </c>
      <c r="O45" s="75" t="s">
        <v>59</v>
      </c>
      <c r="P45" s="10" t="s">
        <v>29</v>
      </c>
      <c r="Q45" s="9" t="s">
        <v>139</v>
      </c>
      <c r="R45" s="9"/>
      <c r="S45" s="9" t="s">
        <v>66</v>
      </c>
      <c r="T45" s="9"/>
      <c r="U45" s="9">
        <v>536</v>
      </c>
      <c r="V45" s="9"/>
      <c r="W45" s="9">
        <v>464</v>
      </c>
      <c r="X45" s="9"/>
      <c r="Y45" s="55">
        <v>464</v>
      </c>
      <c r="Z45" s="9"/>
      <c r="AA45" s="55" t="s">
        <v>59</v>
      </c>
    </row>
    <row r="46" spans="1:27" x14ac:dyDescent="0.25">
      <c r="N46" s="10" t="s">
        <v>6</v>
      </c>
      <c r="O46" s="35" t="s">
        <v>59</v>
      </c>
      <c r="P46" s="86" t="s">
        <v>29</v>
      </c>
      <c r="Q46" s="72" t="s">
        <v>139</v>
      </c>
      <c r="R46" s="72"/>
      <c r="S46" s="72" t="s">
        <v>67</v>
      </c>
      <c r="T46" s="72"/>
      <c r="U46" s="72">
        <v>67</v>
      </c>
      <c r="V46" s="72"/>
      <c r="W46" s="72">
        <v>562</v>
      </c>
      <c r="X46" s="72"/>
      <c r="Y46" s="74">
        <v>98</v>
      </c>
      <c r="Z46" s="72"/>
      <c r="AA46" s="74" t="s">
        <v>59</v>
      </c>
    </row>
    <row r="47" spans="1:27" x14ac:dyDescent="0.25">
      <c r="N47" s="10" t="s">
        <v>6</v>
      </c>
      <c r="O47" s="75" t="s">
        <v>130</v>
      </c>
      <c r="P47" s="10" t="s">
        <v>29</v>
      </c>
      <c r="Q47" s="9" t="s">
        <v>139</v>
      </c>
      <c r="R47" s="9"/>
      <c r="S47" s="9" t="s">
        <v>140</v>
      </c>
      <c r="T47" s="9"/>
      <c r="U47" s="9">
        <v>397</v>
      </c>
      <c r="V47" s="9"/>
      <c r="W47" s="9">
        <v>0</v>
      </c>
      <c r="X47" s="9"/>
      <c r="Y47" s="55">
        <v>-562</v>
      </c>
      <c r="Z47" s="9"/>
      <c r="AA47" s="55">
        <v>-165</v>
      </c>
    </row>
    <row r="48" spans="1:27" x14ac:dyDescent="0.25">
      <c r="N48" s="10" t="s">
        <v>6</v>
      </c>
      <c r="O48" s="75" t="s">
        <v>59</v>
      </c>
      <c r="P48" s="10" t="s">
        <v>59</v>
      </c>
      <c r="Q48" s="9" t="s">
        <v>59</v>
      </c>
      <c r="R48" s="9"/>
      <c r="S48" s="9" t="s">
        <v>59</v>
      </c>
      <c r="T48" s="9"/>
      <c r="U48" s="9" t="s">
        <v>59</v>
      </c>
      <c r="V48" s="9"/>
      <c r="W48" s="9" t="s">
        <v>59</v>
      </c>
      <c r="X48" s="9"/>
      <c r="Y48" s="55" t="s">
        <v>59</v>
      </c>
      <c r="Z48" s="9"/>
      <c r="AA48" s="55" t="s">
        <v>59</v>
      </c>
    </row>
    <row r="49" spans="14:27" x14ac:dyDescent="0.25">
      <c r="N49" s="10" t="s">
        <v>6</v>
      </c>
      <c r="O49" s="75" t="s">
        <v>59</v>
      </c>
      <c r="P49" s="10" t="s">
        <v>59</v>
      </c>
      <c r="Q49" s="9" t="s">
        <v>59</v>
      </c>
      <c r="R49" s="9"/>
      <c r="S49" s="9" t="s">
        <v>59</v>
      </c>
      <c r="T49" s="9"/>
      <c r="U49" s="9" t="s">
        <v>59</v>
      </c>
      <c r="V49" s="9"/>
      <c r="W49" s="9" t="s">
        <v>59</v>
      </c>
      <c r="X49" s="9"/>
      <c r="Y49" s="55" t="s">
        <v>59</v>
      </c>
      <c r="Z49" s="9"/>
      <c r="AA49" s="55" t="s">
        <v>59</v>
      </c>
    </row>
    <row r="50" spans="14:27" x14ac:dyDescent="0.25">
      <c r="N50" s="10" t="s">
        <v>6</v>
      </c>
      <c r="O50" s="35" t="s">
        <v>59</v>
      </c>
      <c r="P50" s="86" t="s">
        <v>59</v>
      </c>
      <c r="Q50" s="72" t="s">
        <v>59</v>
      </c>
      <c r="R50" s="72"/>
      <c r="S50" s="72" t="s">
        <v>59</v>
      </c>
      <c r="T50" s="72"/>
      <c r="U50" s="72" t="s">
        <v>59</v>
      </c>
      <c r="V50" s="72"/>
      <c r="W50" s="72" t="s">
        <v>59</v>
      </c>
      <c r="X50" s="72"/>
      <c r="Y50" s="74" t="s">
        <v>59</v>
      </c>
      <c r="Z50" s="72"/>
      <c r="AA50" s="74" t="s">
        <v>59</v>
      </c>
    </row>
    <row r="51" spans="14:27" x14ac:dyDescent="0.25">
      <c r="N51" s="10" t="s">
        <v>6</v>
      </c>
      <c r="O51" s="75" t="s">
        <v>59</v>
      </c>
      <c r="P51" s="10" t="s">
        <v>59</v>
      </c>
      <c r="Q51" s="9" t="s">
        <v>59</v>
      </c>
      <c r="R51" s="9"/>
      <c r="S51" s="9" t="s">
        <v>59</v>
      </c>
      <c r="T51" s="9"/>
      <c r="U51" s="9" t="s">
        <v>59</v>
      </c>
      <c r="V51" s="9"/>
      <c r="W51" s="9" t="s">
        <v>59</v>
      </c>
      <c r="X51" s="9"/>
      <c r="Y51" s="55" t="s">
        <v>59</v>
      </c>
      <c r="Z51" s="9"/>
      <c r="AA51" s="55" t="s">
        <v>59</v>
      </c>
    </row>
    <row r="52" spans="14:27" x14ac:dyDescent="0.25">
      <c r="N52" s="10" t="s">
        <v>6</v>
      </c>
      <c r="O52" s="75" t="s">
        <v>59</v>
      </c>
      <c r="P52" s="10" t="s">
        <v>59</v>
      </c>
      <c r="Q52" s="9" t="s">
        <v>59</v>
      </c>
      <c r="R52" s="9"/>
      <c r="S52" s="9" t="s">
        <v>59</v>
      </c>
      <c r="T52" s="9"/>
      <c r="U52" s="9" t="s">
        <v>59</v>
      </c>
      <c r="V52" s="9"/>
      <c r="W52" s="9" t="s">
        <v>59</v>
      </c>
      <c r="X52" s="9"/>
      <c r="Y52" s="55" t="s">
        <v>59</v>
      </c>
      <c r="Z52" s="9"/>
      <c r="AA52" s="55" t="s">
        <v>59</v>
      </c>
    </row>
    <row r="53" spans="14:27" x14ac:dyDescent="0.25">
      <c r="N53" s="10" t="s">
        <v>6</v>
      </c>
      <c r="O53" s="75" t="s">
        <v>59</v>
      </c>
      <c r="P53" s="10" t="s">
        <v>59</v>
      </c>
      <c r="Q53" s="9" t="s">
        <v>59</v>
      </c>
      <c r="R53" s="9"/>
      <c r="S53" s="9" t="s">
        <v>59</v>
      </c>
      <c r="T53" s="9"/>
      <c r="U53" s="9" t="s">
        <v>59</v>
      </c>
      <c r="V53" s="9"/>
      <c r="W53" s="9" t="s">
        <v>59</v>
      </c>
      <c r="X53" s="9"/>
      <c r="Y53" s="55" t="s">
        <v>59</v>
      </c>
      <c r="Z53" s="9"/>
      <c r="AA53" s="55" t="s">
        <v>59</v>
      </c>
    </row>
    <row r="54" spans="14:27" x14ac:dyDescent="0.25">
      <c r="N54" s="10" t="s">
        <v>6</v>
      </c>
      <c r="O54" s="35" t="s">
        <v>59</v>
      </c>
      <c r="P54" s="86" t="s">
        <v>59</v>
      </c>
      <c r="Q54" s="72" t="s">
        <v>59</v>
      </c>
      <c r="R54" s="72"/>
      <c r="S54" s="72" t="s">
        <v>59</v>
      </c>
      <c r="T54" s="72"/>
      <c r="U54" s="72" t="s">
        <v>59</v>
      </c>
      <c r="V54" s="72"/>
      <c r="W54" s="72" t="s">
        <v>59</v>
      </c>
      <c r="X54" s="72"/>
      <c r="Y54" s="74" t="s">
        <v>59</v>
      </c>
      <c r="Z54" s="72"/>
      <c r="AA54" s="74" t="s">
        <v>59</v>
      </c>
    </row>
    <row r="55" spans="14:27" x14ac:dyDescent="0.25">
      <c r="N55" s="10" t="s">
        <v>6</v>
      </c>
      <c r="O55" s="79"/>
      <c r="P55" s="80"/>
      <c r="Q55" s="80"/>
      <c r="R55" s="80"/>
      <c r="S55" s="80"/>
      <c r="T55" s="80"/>
      <c r="U55" s="80"/>
      <c r="V55" s="80"/>
      <c r="W55" s="80"/>
      <c r="X55" s="80"/>
      <c r="Y55" s="81" t="s">
        <v>32</v>
      </c>
      <c r="Z55" s="82" t="s">
        <v>60</v>
      </c>
      <c r="AA55" s="87">
        <v>-187</v>
      </c>
    </row>
    <row r="56" spans="14:27" x14ac:dyDescent="0.25">
      <c r="N56" s="10" t="s">
        <v>6</v>
      </c>
    </row>
    <row r="57" spans="14:27" x14ac:dyDescent="0.25">
      <c r="N57" s="10" t="s">
        <v>6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4:27" x14ac:dyDescent="0.25">
      <c r="N58" s="10" t="s">
        <v>6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4:27" x14ac:dyDescent="0.25">
      <c r="N59" s="10" t="s">
        <v>6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</sheetData>
  <mergeCells count="1">
    <mergeCell ref="L1:M1"/>
  </mergeCells>
  <conditionalFormatting sqref="O10:O25">
    <cfRule type="cellIs" dxfId="0" priority="1" operator="equal">
      <formula>"yes"</formula>
    </cfRule>
  </conditionalFormatting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5</v>
      </c>
      <c r="C1" t="s">
        <v>12</v>
      </c>
      <c r="D1" s="7"/>
      <c r="E1" s="7"/>
      <c r="L1" s="129" t="s">
        <v>120</v>
      </c>
      <c r="M1" s="129"/>
      <c r="N1" s="8" t="s">
        <v>6</v>
      </c>
    </row>
    <row r="2" spans="1:27" x14ac:dyDescent="0.25">
      <c r="A2" s="5" t="s">
        <v>7</v>
      </c>
      <c r="C2" s="6" t="s">
        <v>13</v>
      </c>
      <c r="N2" s="8" t="s">
        <v>6</v>
      </c>
    </row>
    <row r="3" spans="1:27" x14ac:dyDescent="0.25">
      <c r="A3" s="5" t="s">
        <v>8</v>
      </c>
      <c r="C3" s="6" t="s">
        <v>4</v>
      </c>
      <c r="N3" s="8" t="s">
        <v>6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6</v>
      </c>
    </row>
    <row r="5" spans="1:27" x14ac:dyDescent="0.25">
      <c r="A5" s="12" t="s">
        <v>10</v>
      </c>
      <c r="C5" s="9" t="s">
        <v>15</v>
      </c>
      <c r="D5" s="9"/>
      <c r="E5" s="9"/>
      <c r="F5" s="9"/>
      <c r="G5" s="9"/>
      <c r="H5" s="9"/>
      <c r="I5" s="9"/>
      <c r="J5" s="9"/>
      <c r="K5" s="9"/>
      <c r="L5" s="9"/>
      <c r="M5" s="11"/>
      <c r="N5" s="10" t="s">
        <v>6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10" t="s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C7" s="9" t="s">
        <v>16</v>
      </c>
      <c r="D7" s="9" t="s">
        <v>17</v>
      </c>
      <c r="E7" s="14" t="s">
        <v>18</v>
      </c>
      <c r="F7" s="15">
        <v>2025</v>
      </c>
      <c r="G7" s="9"/>
      <c r="H7" s="9"/>
      <c r="I7" s="9"/>
      <c r="J7" s="9"/>
      <c r="K7" s="9"/>
      <c r="L7" s="9"/>
      <c r="M7" s="11"/>
      <c r="N7" s="10" t="s">
        <v>6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x14ac:dyDescent="0.25">
      <c r="A8" s="12"/>
      <c r="B8" s="11"/>
      <c r="C8" s="9" t="s">
        <v>19</v>
      </c>
      <c r="D8" s="9" t="s">
        <v>17</v>
      </c>
      <c r="E8" s="14" t="s">
        <v>18</v>
      </c>
      <c r="F8" s="16">
        <v>2025</v>
      </c>
      <c r="G8" s="9"/>
      <c r="H8" s="9"/>
      <c r="I8" s="9"/>
      <c r="J8" s="9"/>
      <c r="K8" s="11"/>
      <c r="L8" s="11"/>
      <c r="M8" s="11"/>
      <c r="N8" s="10" t="s">
        <v>6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x14ac:dyDescent="0.25">
      <c r="A9" s="11"/>
      <c r="B9" s="11"/>
      <c r="C9" s="9" t="s">
        <v>14</v>
      </c>
      <c r="D9" s="9" t="s">
        <v>20</v>
      </c>
      <c r="E9" s="18" t="s">
        <v>121</v>
      </c>
      <c r="F9" s="18"/>
      <c r="G9" s="9"/>
      <c r="H9" s="9"/>
      <c r="I9" s="9"/>
      <c r="J9" s="9"/>
      <c r="K9" s="11"/>
      <c r="L9" s="11"/>
      <c r="M9" s="11"/>
      <c r="N9" s="10" t="s">
        <v>6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A10" s="11"/>
      <c r="B10" s="11"/>
      <c r="C10" s="9" t="s">
        <v>21</v>
      </c>
      <c r="D10" s="9" t="s">
        <v>20</v>
      </c>
      <c r="E10" s="9" t="s">
        <v>121</v>
      </c>
      <c r="F10" s="9"/>
      <c r="G10" s="9"/>
      <c r="H10" s="9"/>
      <c r="I10" s="9"/>
      <c r="J10" s="9"/>
      <c r="K10" s="11"/>
      <c r="L10" s="11"/>
      <c r="M10" s="11"/>
      <c r="N10" s="10" t="s">
        <v>6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11"/>
      <c r="B11" s="11"/>
      <c r="C11" s="9"/>
      <c r="D11" s="9"/>
      <c r="E11" s="9"/>
      <c r="F11" s="9"/>
      <c r="G11" s="9"/>
      <c r="H11" s="9"/>
      <c r="I11" s="9"/>
      <c r="J11" s="9"/>
      <c r="K11" s="11"/>
      <c r="L11" s="11"/>
      <c r="M11" s="11"/>
      <c r="N11" s="10" t="s">
        <v>6</v>
      </c>
      <c r="O11" s="9"/>
      <c r="P11" s="20" t="s">
        <v>18</v>
      </c>
      <c r="Q11" s="21" t="s">
        <v>18</v>
      </c>
      <c r="R11" s="22" t="s">
        <v>20</v>
      </c>
      <c r="S11" s="23"/>
      <c r="T11" s="22" t="s">
        <v>20</v>
      </c>
      <c r="U11" s="23"/>
      <c r="W11" s="24"/>
      <c r="X11" s="24"/>
      <c r="Y11" s="24"/>
      <c r="Z11" s="9"/>
      <c r="AA11" s="9"/>
    </row>
    <row r="12" spans="1:27" x14ac:dyDescent="0.25">
      <c r="A12" s="11"/>
      <c r="B12" s="11"/>
      <c r="C12" s="9"/>
      <c r="D12" s="9"/>
      <c r="E12" s="9"/>
      <c r="F12" s="9"/>
      <c r="G12" s="9"/>
      <c r="H12" s="9"/>
      <c r="I12" s="9"/>
      <c r="J12" s="9"/>
      <c r="K12" s="11"/>
      <c r="L12" s="11"/>
      <c r="M12" s="11"/>
      <c r="N12" s="10" t="s">
        <v>6</v>
      </c>
      <c r="O12" s="9"/>
      <c r="P12" s="25">
        <v>2025</v>
      </c>
      <c r="Q12" s="26">
        <v>2025</v>
      </c>
      <c r="R12" s="27" t="s">
        <v>122</v>
      </c>
      <c r="S12" s="28"/>
      <c r="T12" s="27" t="s">
        <v>122</v>
      </c>
      <c r="U12" s="28"/>
      <c r="W12" s="24"/>
      <c r="X12" s="24"/>
      <c r="Y12" s="24"/>
      <c r="Z12" s="9"/>
      <c r="AA12" s="9"/>
    </row>
    <row r="13" spans="1:27" x14ac:dyDescent="0.25">
      <c r="A13" s="12" t="s">
        <v>9</v>
      </c>
      <c r="B13" s="11"/>
      <c r="C13" s="30" t="s">
        <v>22</v>
      </c>
      <c r="D13" s="31" t="s">
        <v>23</v>
      </c>
      <c r="E13" s="32" t="s">
        <v>24</v>
      </c>
      <c r="F13" s="33"/>
      <c r="G13" s="31" t="s">
        <v>25</v>
      </c>
      <c r="H13" s="32" t="s">
        <v>26</v>
      </c>
      <c r="I13" s="33"/>
      <c r="J13" s="9"/>
      <c r="K13" s="11"/>
      <c r="L13" s="11"/>
      <c r="M13" s="11"/>
      <c r="N13" s="10" t="s">
        <v>6</v>
      </c>
      <c r="O13" s="9"/>
      <c r="P13" s="34" t="s">
        <v>16</v>
      </c>
      <c r="Q13" s="35" t="s">
        <v>19</v>
      </c>
      <c r="R13" s="36" t="s">
        <v>14</v>
      </c>
      <c r="S13" s="37"/>
      <c r="T13" s="36" t="s">
        <v>21</v>
      </c>
      <c r="U13" s="37"/>
      <c r="W13" s="24"/>
      <c r="X13" s="24"/>
      <c r="Y13" s="24"/>
      <c r="Z13" s="9"/>
      <c r="AA13" s="9"/>
    </row>
    <row r="14" spans="1:27" x14ac:dyDescent="0.25">
      <c r="A14" s="11"/>
      <c r="B14" s="11"/>
      <c r="C14" s="38" t="s">
        <v>27</v>
      </c>
      <c r="D14" s="52">
        <v>1</v>
      </c>
      <c r="E14" s="39" t="s">
        <v>123</v>
      </c>
      <c r="F14" s="40"/>
      <c r="G14" s="52">
        <v>12</v>
      </c>
      <c r="H14" s="39" t="s">
        <v>119</v>
      </c>
      <c r="I14" s="40"/>
      <c r="J14" s="9"/>
      <c r="K14"/>
      <c r="L14" s="11"/>
      <c r="M14" s="11"/>
      <c r="N14" s="10" t="s">
        <v>6</v>
      </c>
      <c r="O14" s="9"/>
      <c r="P14" s="41">
        <v>0</v>
      </c>
      <c r="Q14" s="42">
        <v>0.66666668653488159</v>
      </c>
      <c r="R14" s="43">
        <v>0</v>
      </c>
      <c r="S14" s="28"/>
      <c r="T14" s="43">
        <v>0</v>
      </c>
      <c r="U14" s="28"/>
      <c r="W14" s="24"/>
      <c r="X14" s="24"/>
      <c r="Y14" s="24"/>
      <c r="Z14" s="9"/>
      <c r="AA14" s="9"/>
    </row>
    <row r="15" spans="1:27" x14ac:dyDescent="0.25">
      <c r="C15" s="38" t="s">
        <v>28</v>
      </c>
      <c r="D15" s="52">
        <v>2</v>
      </c>
      <c r="E15" s="39" t="s">
        <v>124</v>
      </c>
      <c r="F15" s="40"/>
      <c r="G15" s="52">
        <v>12</v>
      </c>
      <c r="H15" s="39" t="s">
        <v>125</v>
      </c>
      <c r="I15" s="40"/>
      <c r="J15" s="9"/>
      <c r="K15" s="9"/>
      <c r="L15" s="9"/>
      <c r="M15" s="11"/>
      <c r="N15" s="10" t="s">
        <v>6</v>
      </c>
      <c r="O15" s="9"/>
      <c r="P15" s="41">
        <v>0</v>
      </c>
      <c r="Q15" s="42">
        <v>0</v>
      </c>
      <c r="R15" s="43">
        <v>0</v>
      </c>
      <c r="S15" s="28"/>
      <c r="T15" s="43">
        <v>0</v>
      </c>
      <c r="U15" s="28"/>
      <c r="W15" s="24"/>
      <c r="X15" s="24"/>
      <c r="Y15" s="24"/>
      <c r="Z15" s="9"/>
      <c r="AA15" s="9"/>
    </row>
    <row r="16" spans="1:27" x14ac:dyDescent="0.25">
      <c r="C16" s="38" t="s">
        <v>29</v>
      </c>
      <c r="D16" s="52">
        <v>4</v>
      </c>
      <c r="E16" s="39" t="s">
        <v>126</v>
      </c>
      <c r="F16" s="40"/>
      <c r="G16" s="52">
        <v>12</v>
      </c>
      <c r="H16" s="39" t="s">
        <v>119</v>
      </c>
      <c r="I16" s="40"/>
      <c r="J16" s="9"/>
      <c r="K16" s="9"/>
      <c r="L16" s="9"/>
      <c r="M16" s="11"/>
      <c r="N16" s="10" t="s">
        <v>6</v>
      </c>
      <c r="O16" s="9"/>
      <c r="P16" s="41">
        <v>0</v>
      </c>
      <c r="Q16" s="42">
        <v>0</v>
      </c>
      <c r="R16" s="43">
        <v>2.6666667461395264</v>
      </c>
      <c r="S16" s="28"/>
      <c r="T16" s="43">
        <v>4</v>
      </c>
      <c r="U16" s="28"/>
      <c r="W16" s="24"/>
      <c r="X16" s="24"/>
      <c r="Y16" s="24"/>
      <c r="Z16" s="9"/>
      <c r="AA16" s="9"/>
    </row>
    <row r="17" spans="3:27" x14ac:dyDescent="0.25">
      <c r="C17" s="34" t="s">
        <v>30</v>
      </c>
      <c r="D17" s="53">
        <v>3</v>
      </c>
      <c r="E17" s="44" t="s">
        <v>127</v>
      </c>
      <c r="F17" s="45"/>
      <c r="G17" s="53">
        <v>12</v>
      </c>
      <c r="H17" s="46" t="s">
        <v>119</v>
      </c>
      <c r="I17" s="47"/>
      <c r="J17" s="9"/>
      <c r="K17" s="9"/>
      <c r="L17" s="9"/>
      <c r="M17" s="11"/>
      <c r="N17" s="10" t="s">
        <v>6</v>
      </c>
      <c r="O17" s="9"/>
      <c r="P17" s="48">
        <v>3</v>
      </c>
      <c r="Q17" s="49">
        <v>0.87499997019767761</v>
      </c>
      <c r="R17" s="43">
        <v>0</v>
      </c>
      <c r="S17" s="37"/>
      <c r="T17" s="50">
        <v>0</v>
      </c>
      <c r="U17" s="37"/>
      <c r="W17" s="24"/>
      <c r="X17" s="24"/>
      <c r="Y17" s="24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10" t="s">
        <v>6</v>
      </c>
      <c r="O18" s="9"/>
      <c r="P18" s="122">
        <v>3</v>
      </c>
      <c r="Q18" s="122">
        <v>1.5416666567325592</v>
      </c>
      <c r="R18" s="123">
        <v>2.6666667461395264</v>
      </c>
      <c r="S18" s="124"/>
      <c r="T18" s="124">
        <v>4</v>
      </c>
      <c r="U18" s="125"/>
      <c r="V18" s="126" t="s">
        <v>31</v>
      </c>
      <c r="W18" s="127" t="s">
        <v>32</v>
      </c>
      <c r="X18" s="9"/>
      <c r="Y18" s="9"/>
      <c r="Z18" s="9"/>
      <c r="AA18" s="9"/>
    </row>
    <row r="19" spans="3:27" x14ac:dyDescent="0.25">
      <c r="C19" s="9"/>
      <c r="D19" s="10"/>
      <c r="E19" s="9"/>
      <c r="F19" s="9"/>
      <c r="G19" s="9"/>
      <c r="H19" s="9"/>
      <c r="I19" s="9"/>
      <c r="J19" s="9"/>
      <c r="K19" s="9"/>
      <c r="L19" s="9"/>
      <c r="M19" s="11"/>
      <c r="N19" s="10" t="s">
        <v>6</v>
      </c>
      <c r="O19" s="9"/>
      <c r="P19" s="5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10" t="s">
        <v>6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10" t="s">
        <v>6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3:27" x14ac:dyDescent="0.25"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10" t="s">
        <v>6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3:27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10" t="s">
        <v>6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10" t="s">
        <v>6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10" t="s">
        <v>6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3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10" t="s">
        <v>6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10" t="s">
        <v>6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10" t="s">
        <v>6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10" t="s">
        <v>6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10" t="s">
        <v>6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10" t="s">
        <v>6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10" t="s">
        <v>6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10" t="s">
        <v>6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10" t="s">
        <v>6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10" t="s">
        <v>6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10" t="s">
        <v>6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10" t="s">
        <v>6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10" t="s">
        <v>6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 t="s">
        <v>6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x14ac:dyDescent="0.25">
      <c r="N40" s="10" t="s">
        <v>6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x14ac:dyDescent="0.25">
      <c r="N41" s="10" t="s">
        <v>6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x14ac:dyDescent="0.25">
      <c r="N42" s="10" t="s">
        <v>6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x14ac:dyDescent="0.25">
      <c r="N43" s="10" t="s">
        <v>6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x14ac:dyDescent="0.25">
      <c r="N44" s="10" t="s">
        <v>6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x14ac:dyDescent="0.25">
      <c r="N45" s="10" t="s">
        <v>6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x14ac:dyDescent="0.25">
      <c r="N46" s="10" t="s">
        <v>6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x14ac:dyDescent="0.25">
      <c r="N47" s="10" t="s">
        <v>6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x14ac:dyDescent="0.25">
      <c r="N48" s="10" t="s">
        <v>6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4:27" x14ac:dyDescent="0.25">
      <c r="N49" s="10" t="s">
        <v>6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4:27" x14ac:dyDescent="0.25">
      <c r="N50" s="10" t="s">
        <v>6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4:27" x14ac:dyDescent="0.25">
      <c r="N51" s="10" t="s">
        <v>6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4:27" x14ac:dyDescent="0.25">
      <c r="N52" s="10" t="s">
        <v>6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4:27" x14ac:dyDescent="0.25">
      <c r="N53" s="10" t="s">
        <v>6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4:27" x14ac:dyDescent="0.25">
      <c r="N54" s="10" t="s">
        <v>6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4:27" x14ac:dyDescent="0.25">
      <c r="N55" s="10" t="s">
        <v>6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4:27" x14ac:dyDescent="0.25">
      <c r="N56" s="10" t="s">
        <v>6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4:27" x14ac:dyDescent="0.25">
      <c r="N57" s="10" t="s">
        <v>6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4:27" x14ac:dyDescent="0.25">
      <c r="N58" s="10" t="s">
        <v>6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4:27" x14ac:dyDescent="0.25">
      <c r="N59" s="10" t="s">
        <v>6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TOC</vt:lpstr>
      <vt:lpstr>W-01</vt:lpstr>
      <vt:lpstr>W-03</vt:lpstr>
      <vt:lpstr>W-04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2021-04-24T19:32:50Z</dcterms:modified>
</cp:coreProperties>
</file>